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730" windowHeight="11760" tabRatio="727" firstSheet="2" activeTab="2"/>
  </bookViews>
  <sheets>
    <sheet name="Entries (133)" sheetId="1" state="hidden" r:id="rId1"/>
    <sheet name="Timings" sheetId="5" state="hidden" r:id="rId2"/>
    <sheet name="Male Open Results (34)" sheetId="2" r:id="rId3"/>
    <sheet name="Male Vet Results (50)" sheetId="4" r:id="rId4"/>
    <sheet name="Female Results (49)" sheetId="3" r:id="rId5"/>
  </sheets>
  <definedNames>
    <definedName name="_xlnm._FilterDatabase" localSheetId="0" hidden="1">'Entries (133)'!$A$1:$S$51</definedName>
    <definedName name="_xlnm._FilterDatabase" localSheetId="4" hidden="1">'Female Results (49)'!$B$3:$K$52</definedName>
    <definedName name="_xlnm._FilterDatabase" localSheetId="2" hidden="1">'Male Open Results (34)'!$B$3:$M$37</definedName>
    <definedName name="_xlnm._FilterDatabase" localSheetId="3" hidden="1">'Male Vet Results (50)'!$B$3:$K$53</definedName>
    <definedName name="_xlnm.Print_Area" localSheetId="4">'Female Results (49)'!$A$1:$L$55</definedName>
    <definedName name="_xlnm.Print_Area" localSheetId="2">'Male Open Results (34)'!$A$1:$N$24</definedName>
    <definedName name="_xlnm.Print_Area" localSheetId="3">'Male Vet Results (50)'!$B$1:$L$52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7" i="5" l="1"/>
  <c r="K7" i="4" s="1"/>
  <c r="E38" i="5"/>
  <c r="K6" i="4" s="1"/>
  <c r="E39" i="5"/>
  <c r="K25" i="4" s="1"/>
  <c r="E40" i="5"/>
  <c r="K10" i="4" s="1"/>
  <c r="E41" i="5"/>
  <c r="K24" i="4" s="1"/>
  <c r="E42" i="5"/>
  <c r="K16" i="4" s="1"/>
  <c r="E43" i="5"/>
  <c r="K8" i="4" s="1"/>
  <c r="E44" i="5"/>
  <c r="E45" i="5"/>
  <c r="K33" i="4"/>
  <c r="E46" i="5"/>
  <c r="K45" i="4"/>
  <c r="E47" i="5"/>
  <c r="K5" i="4"/>
  <c r="E48" i="5"/>
  <c r="K37" i="4"/>
  <c r="E49" i="5"/>
  <c r="K17" i="4"/>
  <c r="E50" i="5"/>
  <c r="K18" i="4"/>
  <c r="E51" i="5"/>
  <c r="K19" i="4"/>
  <c r="E52" i="5"/>
  <c r="K4" i="4"/>
  <c r="E53" i="5"/>
  <c r="K9" i="4"/>
  <c r="E54" i="5"/>
  <c r="K15" i="4"/>
  <c r="E55" i="5"/>
  <c r="K27" i="4" s="1"/>
  <c r="E56" i="5"/>
  <c r="K49" i="4"/>
  <c r="E57" i="5"/>
  <c r="K21" i="4"/>
  <c r="E58" i="5"/>
  <c r="K35" i="4"/>
  <c r="E59" i="5"/>
  <c r="K34" i="4"/>
  <c r="E60" i="5"/>
  <c r="K46" i="4"/>
  <c r="E61" i="5"/>
  <c r="K40" i="4"/>
  <c r="E62" i="5"/>
  <c r="K20" i="4"/>
  <c r="E63" i="5"/>
  <c r="K31" i="4"/>
  <c r="E64" i="5"/>
  <c r="K36" i="4"/>
  <c r="E65" i="5"/>
  <c r="K50" i="4"/>
  <c r="E66" i="5"/>
  <c r="K13" i="4"/>
  <c r="E67" i="5"/>
  <c r="K42" i="4"/>
  <c r="E68" i="5"/>
  <c r="K12" i="4"/>
  <c r="E69" i="5"/>
  <c r="E70" i="5"/>
  <c r="E71" i="5"/>
  <c r="K41" i="4" s="1"/>
  <c r="E72" i="5"/>
  <c r="E73" i="5"/>
  <c r="K23" i="4" s="1"/>
  <c r="E74" i="5"/>
  <c r="E75" i="5"/>
  <c r="K14" i="4" s="1"/>
  <c r="E76" i="5"/>
  <c r="E77" i="5"/>
  <c r="K29" i="4" s="1"/>
  <c r="E78" i="5"/>
  <c r="E79" i="5"/>
  <c r="K48" i="4"/>
  <c r="E80" i="5"/>
  <c r="K44" i="4"/>
  <c r="E81" i="5"/>
  <c r="K43" i="4"/>
  <c r="E82" i="5"/>
  <c r="K39" i="4"/>
  <c r="E83" i="5"/>
  <c r="K26" i="4"/>
  <c r="E84" i="5"/>
  <c r="K38" i="4"/>
  <c r="E85" i="5"/>
  <c r="K47" i="4"/>
  <c r="D37" i="5"/>
  <c r="C37" i="5"/>
  <c r="F7" i="4" s="1"/>
  <c r="H7" i="4"/>
  <c r="J7" i="4" s="1"/>
  <c r="D38" i="5"/>
  <c r="C38" i="5"/>
  <c r="F6" i="4"/>
  <c r="D39" i="5"/>
  <c r="C39" i="5"/>
  <c r="F25" i="4" s="1"/>
  <c r="H25" i="4" s="1"/>
  <c r="J25" i="4" s="1"/>
  <c r="D40" i="5"/>
  <c r="C40" i="5"/>
  <c r="F10" i="4"/>
  <c r="D41" i="5"/>
  <c r="C41" i="5"/>
  <c r="F24" i="4" s="1"/>
  <c r="H24" i="4"/>
  <c r="J24" i="4" s="1"/>
  <c r="D42" i="5"/>
  <c r="C42" i="5"/>
  <c r="F16" i="4"/>
  <c r="D43" i="5"/>
  <c r="C43" i="5"/>
  <c r="F8" i="4" s="1"/>
  <c r="H8" i="4" s="1"/>
  <c r="J8" i="4" s="1"/>
  <c r="D44" i="5"/>
  <c r="C44" i="5"/>
  <c r="F51" i="4"/>
  <c r="D45" i="5"/>
  <c r="C45" i="5"/>
  <c r="F33" i="4" s="1"/>
  <c r="H33" i="4" s="1"/>
  <c r="J33" i="4" s="1"/>
  <c r="D46" i="5"/>
  <c r="C46" i="5"/>
  <c r="F45" i="4"/>
  <c r="D47" i="5"/>
  <c r="C47" i="5"/>
  <c r="F5" i="4" s="1"/>
  <c r="H5" i="4"/>
  <c r="J5" i="4" s="1"/>
  <c r="D48" i="5"/>
  <c r="C48" i="5"/>
  <c r="F37" i="4"/>
  <c r="D49" i="5"/>
  <c r="C49" i="5"/>
  <c r="F17" i="4" s="1"/>
  <c r="H17" i="4" s="1"/>
  <c r="J17" i="4" s="1"/>
  <c r="D50" i="5"/>
  <c r="C50" i="5"/>
  <c r="F18" i="4"/>
  <c r="D51" i="5"/>
  <c r="C51" i="5"/>
  <c r="F19" i="4" s="1"/>
  <c r="H19" i="4"/>
  <c r="J19" i="4" s="1"/>
  <c r="D52" i="5"/>
  <c r="C52" i="5"/>
  <c r="F4" i="4"/>
  <c r="D53" i="5"/>
  <c r="C53" i="5"/>
  <c r="F9" i="4" s="1"/>
  <c r="H9" i="4" s="1"/>
  <c r="J9" i="4" s="1"/>
  <c r="D54" i="5"/>
  <c r="C54" i="5"/>
  <c r="F15" i="4"/>
  <c r="D55" i="5"/>
  <c r="C55" i="5"/>
  <c r="F27" i="4" s="1"/>
  <c r="H27" i="4"/>
  <c r="J27" i="4" s="1"/>
  <c r="D56" i="5"/>
  <c r="C56" i="5"/>
  <c r="F49" i="4"/>
  <c r="D57" i="5"/>
  <c r="C57" i="5"/>
  <c r="F21" i="4" s="1"/>
  <c r="H21" i="4" s="1"/>
  <c r="J21" i="4" s="1"/>
  <c r="D58" i="5"/>
  <c r="C58" i="5"/>
  <c r="F35" i="4"/>
  <c r="D59" i="5"/>
  <c r="C59" i="5"/>
  <c r="F34" i="4" s="1"/>
  <c r="H34" i="4"/>
  <c r="J34" i="4" s="1"/>
  <c r="D60" i="5"/>
  <c r="C60" i="5"/>
  <c r="F46" i="4"/>
  <c r="D61" i="5"/>
  <c r="C61" i="5"/>
  <c r="F40" i="4" s="1"/>
  <c r="H40" i="4" s="1"/>
  <c r="J40" i="4" s="1"/>
  <c r="D62" i="5"/>
  <c r="C62" i="5"/>
  <c r="F20" i="4"/>
  <c r="D63" i="5"/>
  <c r="C63" i="5"/>
  <c r="F31" i="4" s="1"/>
  <c r="H31" i="4"/>
  <c r="J31" i="4" s="1"/>
  <c r="D64" i="5"/>
  <c r="C64" i="5"/>
  <c r="F36" i="4"/>
  <c r="D65" i="5"/>
  <c r="C65" i="5"/>
  <c r="F50" i="4" s="1"/>
  <c r="H50" i="4" s="1"/>
  <c r="J50" i="4" s="1"/>
  <c r="D66" i="5"/>
  <c r="C66" i="5"/>
  <c r="F13" i="4"/>
  <c r="D67" i="5"/>
  <c r="C67" i="5"/>
  <c r="F42" i="4" s="1"/>
  <c r="H42" i="4"/>
  <c r="J42" i="4" s="1"/>
  <c r="D68" i="5"/>
  <c r="C68" i="5"/>
  <c r="F12" i="4"/>
  <c r="D69" i="5"/>
  <c r="C69" i="5"/>
  <c r="F52" i="4" s="1"/>
  <c r="H52" i="4" s="1"/>
  <c r="D70" i="5"/>
  <c r="C70" i="5"/>
  <c r="F32" i="4" s="1"/>
  <c r="H32" i="4"/>
  <c r="D71" i="5"/>
  <c r="C71" i="5"/>
  <c r="F41" i="4"/>
  <c r="D72" i="5"/>
  <c r="C72" i="5"/>
  <c r="F11" i="4" s="1"/>
  <c r="H11" i="4" s="1"/>
  <c r="D73" i="5"/>
  <c r="C73" i="5"/>
  <c r="F23" i="4"/>
  <c r="D74" i="5"/>
  <c r="C74" i="5"/>
  <c r="F30" i="4" s="1"/>
  <c r="H30" i="4"/>
  <c r="D75" i="5"/>
  <c r="C75" i="5"/>
  <c r="F14" i="4"/>
  <c r="D76" i="5"/>
  <c r="C76" i="5"/>
  <c r="F28" i="4" s="1"/>
  <c r="H28" i="4" s="1"/>
  <c r="D77" i="5"/>
  <c r="C77" i="5"/>
  <c r="F29" i="4"/>
  <c r="D78" i="5"/>
  <c r="C78" i="5"/>
  <c r="F53" i="4" s="1"/>
  <c r="H53" i="4"/>
  <c r="D79" i="5"/>
  <c r="C79" i="5"/>
  <c r="F48" i="4" s="1"/>
  <c r="H48" i="4" s="1"/>
  <c r="J48" i="4" s="1"/>
  <c r="D80" i="5"/>
  <c r="C80" i="5"/>
  <c r="F44" i="4"/>
  <c r="D81" i="5"/>
  <c r="C81" i="5"/>
  <c r="F43" i="4" s="1"/>
  <c r="H43" i="4"/>
  <c r="J43" i="4" s="1"/>
  <c r="D82" i="5"/>
  <c r="C82" i="5"/>
  <c r="F39" i="4"/>
  <c r="D83" i="5"/>
  <c r="C83" i="5"/>
  <c r="F26" i="4" s="1"/>
  <c r="H26" i="4" s="1"/>
  <c r="J26" i="4" s="1"/>
  <c r="D84" i="5"/>
  <c r="C84" i="5"/>
  <c r="F38" i="4"/>
  <c r="D85" i="5"/>
  <c r="H47" i="4" s="1"/>
  <c r="J47" i="4" s="1"/>
  <c r="C85" i="5"/>
  <c r="F47" i="4"/>
  <c r="E36" i="5"/>
  <c r="D36" i="5"/>
  <c r="H22" i="4" s="1"/>
  <c r="J22" i="4" s="1"/>
  <c r="C36" i="5"/>
  <c r="F22" i="4"/>
  <c r="C87" i="5"/>
  <c r="F16" i="3"/>
  <c r="D87" i="5"/>
  <c r="H16" i="3"/>
  <c r="E87" i="5"/>
  <c r="J16" i="3"/>
  <c r="C88" i="5"/>
  <c r="F45" i="3"/>
  <c r="D88" i="5"/>
  <c r="H45" i="3"/>
  <c r="E88" i="5"/>
  <c r="J45" i="3"/>
  <c r="C89" i="5"/>
  <c r="F24" i="3"/>
  <c r="D89" i="5"/>
  <c r="H24" i="3"/>
  <c r="E89" i="5"/>
  <c r="J24" i="3"/>
  <c r="C90" i="5"/>
  <c r="F38" i="3"/>
  <c r="D90" i="5"/>
  <c r="H38" i="3"/>
  <c r="E90" i="5"/>
  <c r="J38" i="3"/>
  <c r="C91" i="5"/>
  <c r="F10" i="3"/>
  <c r="D91" i="5"/>
  <c r="H10" i="3"/>
  <c r="E91" i="5"/>
  <c r="J10" i="3"/>
  <c r="C92" i="5"/>
  <c r="F23" i="3"/>
  <c r="D92" i="5"/>
  <c r="H23" i="3"/>
  <c r="E92" i="5"/>
  <c r="J23" i="3"/>
  <c r="C93" i="5"/>
  <c r="F47" i="3"/>
  <c r="D93" i="5"/>
  <c r="H47" i="3"/>
  <c r="E93" i="5"/>
  <c r="J47" i="3"/>
  <c r="C94" i="5"/>
  <c r="F28" i="3"/>
  <c r="D94" i="5"/>
  <c r="H28" i="3"/>
  <c r="E94" i="5"/>
  <c r="J28" i="3"/>
  <c r="C95" i="5"/>
  <c r="F26" i="3"/>
  <c r="D95" i="5"/>
  <c r="H26" i="3"/>
  <c r="E95" i="5"/>
  <c r="J26" i="3"/>
  <c r="C96" i="5"/>
  <c r="F4" i="3"/>
  <c r="D96" i="5"/>
  <c r="H4" i="3"/>
  <c r="E96" i="5"/>
  <c r="J4" i="3"/>
  <c r="C97" i="5"/>
  <c r="F21" i="3"/>
  <c r="D97" i="5"/>
  <c r="H21" i="3"/>
  <c r="E97" i="5"/>
  <c r="J21" i="3"/>
  <c r="C98" i="5"/>
  <c r="F18" i="3"/>
  <c r="D98" i="5"/>
  <c r="H18" i="3"/>
  <c r="E98" i="5"/>
  <c r="J18" i="3"/>
  <c r="C99" i="5"/>
  <c r="F30" i="3"/>
  <c r="D99" i="5"/>
  <c r="H30" i="3"/>
  <c r="E99" i="5"/>
  <c r="J30" i="3"/>
  <c r="C100" i="5"/>
  <c r="F42" i="3"/>
  <c r="D100" i="5"/>
  <c r="H42" i="3"/>
  <c r="E100" i="5"/>
  <c r="J42" i="3"/>
  <c r="C101" i="5"/>
  <c r="F6" i="3"/>
  <c r="D101" i="5"/>
  <c r="H6" i="3"/>
  <c r="E101" i="5"/>
  <c r="J6" i="3"/>
  <c r="C102" i="5"/>
  <c r="F20" i="3"/>
  <c r="D102" i="5"/>
  <c r="H20" i="3"/>
  <c r="E102" i="5"/>
  <c r="J20" i="3"/>
  <c r="C103" i="5"/>
  <c r="F5" i="3"/>
  <c r="D103" i="5"/>
  <c r="H5" i="3"/>
  <c r="E103" i="5"/>
  <c r="J5" i="3"/>
  <c r="C104" i="5"/>
  <c r="F9" i="3"/>
  <c r="D104" i="5"/>
  <c r="H9" i="3"/>
  <c r="E104" i="5"/>
  <c r="J9" i="3"/>
  <c r="C105" i="5"/>
  <c r="F13" i="3"/>
  <c r="D105" i="5"/>
  <c r="H13" i="3"/>
  <c r="E105" i="5"/>
  <c r="J13" i="3"/>
  <c r="C106" i="5"/>
  <c r="F19" i="3"/>
  <c r="D106" i="5"/>
  <c r="H19" i="3"/>
  <c r="E106" i="5"/>
  <c r="J19" i="3"/>
  <c r="C107" i="5"/>
  <c r="F8" i="3"/>
  <c r="D107" i="5"/>
  <c r="H8" i="3"/>
  <c r="E107" i="5"/>
  <c r="J8" i="3"/>
  <c r="C108" i="5"/>
  <c r="F34" i="3"/>
  <c r="D108" i="5"/>
  <c r="H34" i="3"/>
  <c r="E108" i="5"/>
  <c r="J34" i="3"/>
  <c r="C109" i="5"/>
  <c r="F15" i="3"/>
  <c r="D109" i="5"/>
  <c r="H15" i="3"/>
  <c r="E109" i="5"/>
  <c r="J15" i="3" s="1"/>
  <c r="C110" i="5"/>
  <c r="F17" i="3" s="1"/>
  <c r="D110" i="5"/>
  <c r="H17" i="3" s="1"/>
  <c r="E110" i="5"/>
  <c r="C111" i="5"/>
  <c r="F48" i="3" s="1"/>
  <c r="D111" i="5"/>
  <c r="E111" i="5"/>
  <c r="C112" i="5"/>
  <c r="F33" i="3" s="1"/>
  <c r="D112" i="5"/>
  <c r="H33" i="3" s="1"/>
  <c r="E112" i="5"/>
  <c r="C113" i="5"/>
  <c r="F35" i="3" s="1"/>
  <c r="D113" i="5"/>
  <c r="E113" i="5"/>
  <c r="C114" i="5"/>
  <c r="F32" i="3" s="1"/>
  <c r="D114" i="5"/>
  <c r="H32" i="3" s="1"/>
  <c r="E114" i="5"/>
  <c r="C115" i="5"/>
  <c r="F41" i="3" s="1"/>
  <c r="D115" i="5"/>
  <c r="E115" i="5"/>
  <c r="C116" i="5"/>
  <c r="F31" i="3" s="1"/>
  <c r="D116" i="5"/>
  <c r="H31" i="3" s="1"/>
  <c r="E116" i="5"/>
  <c r="C117" i="5"/>
  <c r="F25" i="3" s="1"/>
  <c r="D117" i="5"/>
  <c r="E117" i="5"/>
  <c r="C118" i="5"/>
  <c r="F40" i="3" s="1"/>
  <c r="D118" i="5"/>
  <c r="H40" i="3" s="1"/>
  <c r="E118" i="5"/>
  <c r="C119" i="5"/>
  <c r="F37" i="3" s="1"/>
  <c r="D119" i="5"/>
  <c r="E119" i="5"/>
  <c r="C120" i="5"/>
  <c r="F27" i="3" s="1"/>
  <c r="D120" i="5"/>
  <c r="H27" i="3" s="1"/>
  <c r="E120" i="5"/>
  <c r="D121" i="5"/>
  <c r="H7" i="3" s="1"/>
  <c r="C121" i="5"/>
  <c r="F7" i="3"/>
  <c r="E121" i="5"/>
  <c r="D122" i="5"/>
  <c r="H14" i="3" s="1"/>
  <c r="C122" i="5"/>
  <c r="F14" i="3"/>
  <c r="E122" i="5"/>
  <c r="D123" i="5"/>
  <c r="H22" i="3" s="1"/>
  <c r="C123" i="5"/>
  <c r="F22" i="3"/>
  <c r="E123" i="5"/>
  <c r="D124" i="5"/>
  <c r="H36" i="3" s="1"/>
  <c r="C124" i="5"/>
  <c r="F36" i="3"/>
  <c r="E124" i="5"/>
  <c r="D125" i="5"/>
  <c r="H44" i="3" s="1"/>
  <c r="C125" i="5"/>
  <c r="F44" i="3"/>
  <c r="E125" i="5"/>
  <c r="D126" i="5"/>
  <c r="H29" i="3" s="1"/>
  <c r="C126" i="5"/>
  <c r="F29" i="3"/>
  <c r="E126" i="5"/>
  <c r="D127" i="5"/>
  <c r="H46" i="3" s="1"/>
  <c r="C127" i="5"/>
  <c r="F46" i="3"/>
  <c r="E127" i="5"/>
  <c r="D128" i="5"/>
  <c r="H11" i="3" s="1"/>
  <c r="C128" i="5"/>
  <c r="F11" i="3"/>
  <c r="E128" i="5"/>
  <c r="D129" i="5"/>
  <c r="H51" i="3" s="1"/>
  <c r="C129" i="5"/>
  <c r="F51" i="3"/>
  <c r="E129" i="5"/>
  <c r="D130" i="5"/>
  <c r="C130" i="5"/>
  <c r="F52" i="3" s="1"/>
  <c r="E130" i="5"/>
  <c r="D131" i="5"/>
  <c r="C131" i="5"/>
  <c r="E131" i="5"/>
  <c r="D132" i="5"/>
  <c r="H43" i="3" s="1"/>
  <c r="C132" i="5"/>
  <c r="F43" i="3"/>
  <c r="E132" i="5"/>
  <c r="D133" i="5"/>
  <c r="H39" i="3" s="1"/>
  <c r="C133" i="5"/>
  <c r="F39" i="3"/>
  <c r="E133" i="5"/>
  <c r="D134" i="5"/>
  <c r="H50" i="3" s="1"/>
  <c r="C134" i="5"/>
  <c r="F50" i="3"/>
  <c r="E134" i="5"/>
  <c r="C86" i="5"/>
  <c r="F12" i="3" s="1"/>
  <c r="D86" i="5"/>
  <c r="E86" i="5"/>
  <c r="K16" i="3"/>
  <c r="K45" i="3"/>
  <c r="K24" i="3"/>
  <c r="K38" i="3"/>
  <c r="K10" i="3"/>
  <c r="K23" i="3"/>
  <c r="K47" i="3"/>
  <c r="K28" i="3"/>
  <c r="K26" i="3"/>
  <c r="K4" i="3"/>
  <c r="K21" i="3"/>
  <c r="K18" i="3"/>
  <c r="K30" i="3"/>
  <c r="K42" i="3"/>
  <c r="K6" i="3"/>
  <c r="K20" i="3"/>
  <c r="K5" i="3"/>
  <c r="K9" i="3"/>
  <c r="K13" i="3"/>
  <c r="K19" i="3"/>
  <c r="K8" i="3"/>
  <c r="K34" i="3"/>
  <c r="K15" i="3"/>
  <c r="K17" i="3"/>
  <c r="K48" i="3"/>
  <c r="K33" i="3"/>
  <c r="K35" i="3"/>
  <c r="K32" i="3"/>
  <c r="K41" i="3"/>
  <c r="K25" i="3"/>
  <c r="K37" i="3"/>
  <c r="K7" i="3"/>
  <c r="K22" i="3"/>
  <c r="K44" i="3"/>
  <c r="K46" i="3"/>
  <c r="K43" i="3"/>
  <c r="K50" i="3"/>
  <c r="K22" i="4"/>
  <c r="C17" i="5"/>
  <c r="F23" i="2" s="1"/>
  <c r="C3" i="5"/>
  <c r="D3" i="5"/>
  <c r="E3" i="5"/>
  <c r="F3" i="5"/>
  <c r="C4" i="5"/>
  <c r="D4" i="5"/>
  <c r="E4" i="5"/>
  <c r="F4" i="5"/>
  <c r="C5" i="5"/>
  <c r="D5" i="5"/>
  <c r="E5" i="5"/>
  <c r="F5" i="5"/>
  <c r="C6" i="5"/>
  <c r="D6" i="5"/>
  <c r="E6" i="5"/>
  <c r="F6" i="5"/>
  <c r="C7" i="5"/>
  <c r="D7" i="5"/>
  <c r="E7" i="5"/>
  <c r="F7" i="5"/>
  <c r="C8" i="5"/>
  <c r="D8" i="5"/>
  <c r="E8" i="5"/>
  <c r="F8" i="5"/>
  <c r="C9" i="5"/>
  <c r="D9" i="5"/>
  <c r="E9" i="5"/>
  <c r="F9" i="5"/>
  <c r="C10" i="5"/>
  <c r="D10" i="5"/>
  <c r="E10" i="5"/>
  <c r="F10" i="5"/>
  <c r="C11" i="5"/>
  <c r="D11" i="5"/>
  <c r="E11" i="5"/>
  <c r="F11" i="5"/>
  <c r="C12" i="5"/>
  <c r="D12" i="5"/>
  <c r="E12" i="5"/>
  <c r="L11" i="2" s="1"/>
  <c r="F12" i="5"/>
  <c r="C13" i="5"/>
  <c r="D13" i="5"/>
  <c r="E13" i="5"/>
  <c r="J6" i="2" s="1"/>
  <c r="M6" i="2" s="1"/>
  <c r="F13" i="5"/>
  <c r="C14" i="5"/>
  <c r="D14" i="5"/>
  <c r="E14" i="5"/>
  <c r="L24" i="2" s="1"/>
  <c r="F14" i="5"/>
  <c r="C15" i="5"/>
  <c r="D15" i="5"/>
  <c r="E15" i="5"/>
  <c r="F15" i="5"/>
  <c r="C16" i="5"/>
  <c r="H14" i="2" s="1"/>
  <c r="D16" i="5"/>
  <c r="E16" i="5"/>
  <c r="F16" i="5"/>
  <c r="D17" i="5"/>
  <c r="J23" i="2" s="1"/>
  <c r="E17" i="5"/>
  <c r="F17" i="5"/>
  <c r="L23" i="2" s="1"/>
  <c r="C18" i="5"/>
  <c r="D18" i="5"/>
  <c r="J28" i="2" s="1"/>
  <c r="M28" i="2" s="1"/>
  <c r="E18" i="5"/>
  <c r="F18" i="5"/>
  <c r="C19" i="5"/>
  <c r="D19" i="5"/>
  <c r="E19" i="5"/>
  <c r="F19" i="5"/>
  <c r="L7" i="2" s="1"/>
  <c r="M7" i="2" s="1"/>
  <c r="C20" i="5"/>
  <c r="D20" i="5"/>
  <c r="J15" i="2" s="1"/>
  <c r="E20" i="5"/>
  <c r="F20" i="5"/>
  <c r="C21" i="5"/>
  <c r="D21" i="5"/>
  <c r="E21" i="5"/>
  <c r="F21" i="5"/>
  <c r="L30" i="2" s="1"/>
  <c r="C22" i="5"/>
  <c r="D22" i="5"/>
  <c r="E22" i="5"/>
  <c r="F22" i="5"/>
  <c r="C23" i="5"/>
  <c r="D23" i="5"/>
  <c r="J33" i="2" s="1"/>
  <c r="E23" i="5"/>
  <c r="F23" i="5"/>
  <c r="L33" i="2" s="1"/>
  <c r="C24" i="5"/>
  <c r="D24" i="5"/>
  <c r="E24" i="5"/>
  <c r="F24" i="5"/>
  <c r="C25" i="5"/>
  <c r="D25" i="5"/>
  <c r="E25" i="5"/>
  <c r="F25" i="5"/>
  <c r="C26" i="5"/>
  <c r="D26" i="5"/>
  <c r="J13" i="2" s="1"/>
  <c r="E26" i="5"/>
  <c r="F26" i="5"/>
  <c r="L13" i="2" s="1"/>
  <c r="C27" i="5"/>
  <c r="D27" i="5"/>
  <c r="E27" i="5"/>
  <c r="F27" i="5"/>
  <c r="C28" i="5"/>
  <c r="D28" i="5"/>
  <c r="J22" i="2" s="1"/>
  <c r="E28" i="5"/>
  <c r="F28" i="5"/>
  <c r="L22" i="2" s="1"/>
  <c r="C29" i="5"/>
  <c r="D29" i="5"/>
  <c r="E29" i="5"/>
  <c r="F29" i="5"/>
  <c r="C30" i="5"/>
  <c r="D30" i="5"/>
  <c r="E30" i="5"/>
  <c r="F30" i="5"/>
  <c r="L32" i="2" s="1"/>
  <c r="M32" i="2" s="1"/>
  <c r="C31" i="5"/>
  <c r="D31" i="5"/>
  <c r="J36" i="2" s="1"/>
  <c r="E31" i="5"/>
  <c r="F31" i="5"/>
  <c r="C32" i="5"/>
  <c r="D32" i="5"/>
  <c r="E32" i="5"/>
  <c r="F32" i="5"/>
  <c r="L37" i="2" s="1"/>
  <c r="M37" i="2" s="1"/>
  <c r="C33" i="5"/>
  <c r="D33" i="5"/>
  <c r="J12" i="2" s="1"/>
  <c r="E33" i="5"/>
  <c r="F33" i="5"/>
  <c r="C34" i="5"/>
  <c r="D34" i="5"/>
  <c r="H25" i="2" s="1"/>
  <c r="E34" i="5"/>
  <c r="F34" i="5"/>
  <c r="L25" i="2" s="1"/>
  <c r="C35" i="5"/>
  <c r="D35" i="5"/>
  <c r="J20" i="2" s="1"/>
  <c r="E35" i="5"/>
  <c r="F35" i="5"/>
  <c r="C2" i="5"/>
  <c r="D2" i="5"/>
  <c r="H10" i="2" s="1"/>
  <c r="M10" i="2" s="1"/>
  <c r="E2" i="5"/>
  <c r="F2" i="5"/>
  <c r="L18" i="2"/>
  <c r="L21" i="2"/>
  <c r="L31" i="2"/>
  <c r="L19" i="2"/>
  <c r="L34" i="2"/>
  <c r="L4" i="2"/>
  <c r="L27" i="2"/>
  <c r="L35" i="2"/>
  <c r="L8" i="2"/>
  <c r="L6" i="2"/>
  <c r="L14" i="2"/>
  <c r="L28" i="2"/>
  <c r="F28" i="2"/>
  <c r="H28" i="2"/>
  <c r="L15" i="2"/>
  <c r="L9" i="2"/>
  <c r="L5" i="2"/>
  <c r="L16" i="2"/>
  <c r="L29" i="2"/>
  <c r="L36" i="2"/>
  <c r="L12" i="2"/>
  <c r="F25" i="2"/>
  <c r="M25" i="2" s="1"/>
  <c r="J25" i="2"/>
  <c r="L20" i="2"/>
  <c r="J18" i="2"/>
  <c r="J21" i="2"/>
  <c r="J31" i="2"/>
  <c r="J19" i="2"/>
  <c r="J34" i="2"/>
  <c r="J4" i="2"/>
  <c r="J27" i="2"/>
  <c r="J35" i="2"/>
  <c r="J8" i="2"/>
  <c r="J11" i="2"/>
  <c r="F6" i="2"/>
  <c r="H6" i="2"/>
  <c r="J14" i="2"/>
  <c r="H23" i="2"/>
  <c r="J7" i="2"/>
  <c r="J30" i="2"/>
  <c r="F30" i="2"/>
  <c r="H30" i="2"/>
  <c r="M30" i="2" s="1"/>
  <c r="J9" i="2"/>
  <c r="J5" i="2"/>
  <c r="J16" i="2"/>
  <c r="J29" i="2"/>
  <c r="F29" i="2"/>
  <c r="H29" i="2"/>
  <c r="M29" i="2" s="1"/>
  <c r="J32" i="2"/>
  <c r="J37" i="2"/>
  <c r="F12" i="2"/>
  <c r="H18" i="2"/>
  <c r="H21" i="2"/>
  <c r="F21" i="2"/>
  <c r="M21" i="2" s="1"/>
  <c r="H31" i="2"/>
  <c r="H19" i="2"/>
  <c r="H34" i="2"/>
  <c r="H4" i="2"/>
  <c r="F4" i="2"/>
  <c r="M4" i="2" s="1"/>
  <c r="H27" i="2"/>
  <c r="H35" i="2"/>
  <c r="H8" i="2"/>
  <c r="H11" i="2"/>
  <c r="F11" i="2"/>
  <c r="M11" i="2" s="1"/>
  <c r="H24" i="2"/>
  <c r="F14" i="2"/>
  <c r="M14" i="2" s="1"/>
  <c r="H7" i="2"/>
  <c r="F15" i="2"/>
  <c r="H9" i="2"/>
  <c r="H5" i="2"/>
  <c r="H16" i="2"/>
  <c r="F22" i="2"/>
  <c r="H32" i="2"/>
  <c r="H37" i="2"/>
  <c r="F37" i="2"/>
  <c r="F18" i="2"/>
  <c r="M18" i="2" s="1"/>
  <c r="F31" i="2"/>
  <c r="F19" i="2"/>
  <c r="F34" i="2"/>
  <c r="M34" i="2" s="1"/>
  <c r="F27" i="2"/>
  <c r="F35" i="2"/>
  <c r="F8" i="2"/>
  <c r="M8" i="2" s="1"/>
  <c r="F24" i="2"/>
  <c r="F7" i="2"/>
  <c r="F9" i="2"/>
  <c r="F33" i="2"/>
  <c r="F5" i="2"/>
  <c r="F13" i="2"/>
  <c r="F16" i="2"/>
  <c r="M16" i="2" s="1"/>
  <c r="F32" i="2"/>
  <c r="F36" i="2"/>
  <c r="F20" i="2"/>
  <c r="S27" i="1"/>
  <c r="K12" i="3"/>
  <c r="N6" i="1"/>
  <c r="N11" i="1"/>
  <c r="O21" i="1"/>
  <c r="P21" i="1" s="1"/>
  <c r="N7" i="1"/>
  <c r="N12" i="1"/>
  <c r="O22" i="1"/>
  <c r="P22" i="1" s="1"/>
  <c r="N10" i="1"/>
  <c r="N5" i="1"/>
  <c r="O20" i="1"/>
  <c r="P20" i="1" s="1"/>
  <c r="N13" i="1"/>
  <c r="N9" i="1"/>
  <c r="N8" i="1"/>
  <c r="N4" i="1"/>
  <c r="N14" i="1"/>
  <c r="F10" i="2"/>
  <c r="L10" i="2"/>
  <c r="J10" i="2"/>
  <c r="O13" i="1"/>
  <c r="O8" i="1"/>
  <c r="O6" i="1"/>
  <c r="O7" i="1"/>
  <c r="O9" i="1"/>
  <c r="O10" i="1"/>
  <c r="O11" i="1"/>
  <c r="O12" i="1"/>
  <c r="O5" i="1"/>
  <c r="O4" i="1"/>
  <c r="O14" i="1"/>
  <c r="M5" i="2"/>
  <c r="M31" i="2"/>
  <c r="M27" i="2"/>
  <c r="M9" i="2"/>
  <c r="M35" i="2"/>
  <c r="M19" i="2"/>
  <c r="M15" i="2" l="1"/>
  <c r="M23" i="2"/>
  <c r="H12" i="3"/>
  <c r="J12" i="3" s="1"/>
  <c r="J50" i="3"/>
  <c r="J39" i="3"/>
  <c r="J43" i="3"/>
  <c r="J11" i="3"/>
  <c r="J46" i="3"/>
  <c r="J29" i="3"/>
  <c r="J44" i="3"/>
  <c r="J36" i="3"/>
  <c r="J22" i="3"/>
  <c r="J14" i="3"/>
  <c r="J7" i="3"/>
  <c r="J27" i="3"/>
  <c r="H37" i="3"/>
  <c r="J37" i="3" s="1"/>
  <c r="J40" i="3"/>
  <c r="H25" i="3"/>
  <c r="J25" i="3" s="1"/>
  <c r="J31" i="3"/>
  <c r="H41" i="3"/>
  <c r="J41" i="3" s="1"/>
  <c r="J32" i="3"/>
  <c r="H35" i="3"/>
  <c r="J35" i="3" s="1"/>
  <c r="J33" i="3"/>
  <c r="H48" i="3"/>
  <c r="J48" i="3" s="1"/>
  <c r="J17" i="3"/>
  <c r="H20" i="2"/>
  <c r="M20" i="2" s="1"/>
  <c r="H36" i="2"/>
  <c r="M36" i="2" s="1"/>
  <c r="H22" i="2"/>
  <c r="M22" i="2" s="1"/>
  <c r="H13" i="2"/>
  <c r="M13" i="2" s="1"/>
  <c r="H33" i="2"/>
  <c r="M33" i="2" s="1"/>
  <c r="H15" i="2"/>
  <c r="H12" i="2"/>
  <c r="M12" i="2" s="1"/>
  <c r="J24" i="2"/>
  <c r="M24" i="2" s="1"/>
  <c r="K39" i="3"/>
  <c r="K11" i="3"/>
  <c r="K29" i="3"/>
  <c r="K36" i="3"/>
  <c r="K14" i="3"/>
  <c r="K27" i="3"/>
  <c r="K40" i="3"/>
  <c r="K31" i="3"/>
  <c r="H38" i="4"/>
  <c r="J38" i="4" s="1"/>
  <c r="H44" i="4"/>
  <c r="J44" i="4" s="1"/>
  <c r="H29" i="4"/>
  <c r="J29" i="4" s="1"/>
  <c r="H23" i="4"/>
  <c r="J23" i="4" s="1"/>
  <c r="H13" i="4"/>
  <c r="J13" i="4" s="1"/>
  <c r="H20" i="4"/>
  <c r="J20" i="4" s="1"/>
  <c r="H35" i="4"/>
  <c r="J35" i="4" s="1"/>
  <c r="H15" i="4"/>
  <c r="J15" i="4" s="1"/>
  <c r="H18" i="4"/>
  <c r="J18" i="4" s="1"/>
  <c r="H45" i="4"/>
  <c r="J45" i="4" s="1"/>
  <c r="H10" i="4"/>
  <c r="J10" i="4" s="1"/>
  <c r="H39" i="4"/>
  <c r="J39" i="4" s="1"/>
  <c r="H14" i="4"/>
  <c r="J14" i="4" s="1"/>
  <c r="H41" i="4"/>
  <c r="J41" i="4" s="1"/>
  <c r="H12" i="4"/>
  <c r="J12" i="4" s="1"/>
  <c r="H36" i="4"/>
  <c r="J36" i="4" s="1"/>
  <c r="H46" i="4"/>
  <c r="J46" i="4" s="1"/>
  <c r="H49" i="4"/>
  <c r="J49" i="4" s="1"/>
  <c r="H4" i="4"/>
  <c r="J4" i="4" s="1"/>
  <c r="H37" i="4"/>
  <c r="J37" i="4" s="1"/>
  <c r="H16" i="4"/>
  <c r="J16" i="4" s="1"/>
  <c r="H6" i="4"/>
  <c r="J6" i="4" s="1"/>
  <c r="K28" i="4"/>
  <c r="J28" i="4"/>
  <c r="K30" i="4"/>
  <c r="J30" i="4"/>
  <c r="K11" i="4"/>
  <c r="J11" i="4"/>
  <c r="K32" i="4"/>
  <c r="J32" i="4"/>
</calcChain>
</file>

<file path=xl/sharedStrings.xml><?xml version="1.0" encoding="utf-8"?>
<sst xmlns="http://schemas.openxmlformats.org/spreadsheetml/2006/main" count="1532" uniqueCount="899">
  <si>
    <t>MEN</t>
  </si>
  <si>
    <t>Total Team Time</t>
  </si>
  <si>
    <t>1st</t>
  </si>
  <si>
    <t>2nd</t>
  </si>
  <si>
    <t>3rd</t>
  </si>
  <si>
    <t>4th</t>
  </si>
  <si>
    <t>5th</t>
  </si>
  <si>
    <t>6th</t>
  </si>
  <si>
    <t>7th</t>
  </si>
  <si>
    <t>8th</t>
  </si>
  <si>
    <t>Team</t>
  </si>
  <si>
    <t>Category</t>
  </si>
  <si>
    <t>Male Open</t>
  </si>
  <si>
    <t>Male V40</t>
  </si>
  <si>
    <t>Male V50</t>
  </si>
  <si>
    <t>Male V60</t>
  </si>
  <si>
    <t>Female Open</t>
  </si>
  <si>
    <t>Female V40</t>
  </si>
  <si>
    <t>Female V50</t>
  </si>
  <si>
    <t>Female V60</t>
  </si>
  <si>
    <t>Club</t>
  </si>
  <si>
    <t>Summary</t>
  </si>
  <si>
    <t>Thurrock Harriers</t>
  </si>
  <si>
    <t>Male Non Essex</t>
  </si>
  <si>
    <t>Female Non Essex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</si>
  <si>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</si>
  <si>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</si>
  <si>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</si>
  <si>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</si>
  <si>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</si>
  <si>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</si>
  <si>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</si>
  <si>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</si>
  <si>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</si>
  <si>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</si>
  <si>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A Runner</t>
  </si>
  <si>
    <t>B Runner</t>
  </si>
  <si>
    <t>C Runner</t>
  </si>
  <si>
    <t>Team No.</t>
  </si>
  <si>
    <t>THE 2020 ESSEX ROAD RELAYS</t>
  </si>
  <si>
    <t>19th</t>
  </si>
  <si>
    <t>20th</t>
  </si>
  <si>
    <t>D Runner</t>
  </si>
  <si>
    <t>Leg 1</t>
  </si>
  <si>
    <t>Leg 2</t>
  </si>
  <si>
    <t>Leg 3</t>
  </si>
  <si>
    <t>Leg 4</t>
  </si>
  <si>
    <t>Orion Harriers</t>
  </si>
  <si>
    <t>Thurrock</t>
  </si>
  <si>
    <t>Orion</t>
  </si>
  <si>
    <t>Dengie 100</t>
  </si>
  <si>
    <t>Dengie</t>
  </si>
  <si>
    <t>Pitsea RC</t>
  </si>
  <si>
    <t>Pitsea</t>
  </si>
  <si>
    <t>Halstead RR</t>
  </si>
  <si>
    <t>Halstead</t>
  </si>
  <si>
    <t>Witham</t>
  </si>
  <si>
    <t>Ilford</t>
  </si>
  <si>
    <t>Witham RC</t>
  </si>
  <si>
    <t>WOMEN</t>
  </si>
  <si>
    <t>Ilford AC</t>
  </si>
  <si>
    <t>Great Bentley RC</t>
  </si>
  <si>
    <t>Great Bentley</t>
  </si>
  <si>
    <t>Basildon AC</t>
  </si>
  <si>
    <t>Basildon</t>
  </si>
  <si>
    <t>East London Runners</t>
  </si>
  <si>
    <t>ELR</t>
  </si>
  <si>
    <t>Havering AC</t>
  </si>
  <si>
    <t>Colchester &amp; Tendring</t>
  </si>
  <si>
    <t>CATS</t>
  </si>
  <si>
    <t>Springfield</t>
  </si>
  <si>
    <t>Springfield Striders</t>
  </si>
  <si>
    <t>Benfleet RC</t>
  </si>
  <si>
    <t>Benfleet</t>
  </si>
  <si>
    <t>Harwich</t>
  </si>
  <si>
    <t>Harwich Runners</t>
  </si>
  <si>
    <t>BDAC</t>
  </si>
  <si>
    <t>Braintree &amp; District AC</t>
  </si>
  <si>
    <t>Southend AC</t>
  </si>
  <si>
    <t xml:space="preserve">Southend </t>
  </si>
  <si>
    <t>Colchester Harriers</t>
  </si>
  <si>
    <t>Harriers</t>
  </si>
  <si>
    <t>Grange Farm &amp; Dunmow</t>
  </si>
  <si>
    <t>GFDR</t>
  </si>
  <si>
    <t>Numbers</t>
  </si>
  <si>
    <t>V40</t>
  </si>
  <si>
    <t>V50</t>
  </si>
  <si>
    <t>V60</t>
  </si>
  <si>
    <t>Have</t>
  </si>
  <si>
    <t>Need</t>
  </si>
  <si>
    <t>Buy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</si>
  <si>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</si>
  <si>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</si>
  <si>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</si>
  <si>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</si>
  <si>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</si>
  <si>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</si>
  <si>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</si>
  <si>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</si>
  <si>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</si>
  <si>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</si>
  <si>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</si>
  <si>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</si>
  <si>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</si>
  <si>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</si>
  <si>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</si>
  <si>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</si>
  <si>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</si>
  <si>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</si>
  <si>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</si>
  <si>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>40th</t>
  </si>
  <si>
    <t>41st</t>
  </si>
  <si>
    <t>42nd</t>
  </si>
  <si>
    <t>43rd</t>
  </si>
  <si>
    <t>44th</t>
  </si>
  <si>
    <t>45th</t>
  </si>
  <si>
    <t>46th</t>
  </si>
  <si>
    <t>Men</t>
  </si>
  <si>
    <t>Harwich Runners (Non Essex)</t>
  </si>
  <si>
    <t>Fastest Lap</t>
  </si>
  <si>
    <t>Jon Mann</t>
  </si>
  <si>
    <t>Dan Clapton</t>
  </si>
  <si>
    <t>Jason Cook</t>
  </si>
  <si>
    <t>Paul Davison</t>
  </si>
  <si>
    <t>Mark Harris</t>
  </si>
  <si>
    <t>Mark Stevenson</t>
  </si>
  <si>
    <t>Michael Simmons</t>
  </si>
  <si>
    <t>Paul Carlisle</t>
  </si>
  <si>
    <t>Roger Alexander</t>
  </si>
  <si>
    <t>Brian Telford</t>
  </si>
  <si>
    <t>Gary Cooper</t>
  </si>
  <si>
    <t>Scott Young</t>
  </si>
  <si>
    <t>Justine Sheekey</t>
  </si>
  <si>
    <t>Holly Colsell</t>
  </si>
  <si>
    <t>Magdalena Komorowska</t>
  </si>
  <si>
    <t>Sarah Davison</t>
  </si>
  <si>
    <t>Davina Swindell</t>
  </si>
  <si>
    <t>Anna Mills</t>
  </si>
  <si>
    <t>Nicola Laverack</t>
  </si>
  <si>
    <t>Anthea Colsell</t>
  </si>
  <si>
    <t>Rachel Rodgers</t>
  </si>
  <si>
    <t>Inga Hayden-Cooper</t>
  </si>
  <si>
    <t>Helene Tyler</t>
  </si>
  <si>
    <t>Alison Clarke</t>
  </si>
  <si>
    <t>Rob Ferguson</t>
  </si>
  <si>
    <t>Daniel Whymark</t>
  </si>
  <si>
    <t>Danny Draper</t>
  </si>
  <si>
    <t>Tim Ballard</t>
  </si>
  <si>
    <t>Charlie Keitch</t>
  </si>
  <si>
    <t>David Wright</t>
  </si>
  <si>
    <t>Craig Mitchell</t>
  </si>
  <si>
    <t>Sam Beardsell</t>
  </si>
  <si>
    <t>GBRC</t>
  </si>
  <si>
    <t>Tom Raven</t>
  </si>
  <si>
    <t>Dan Tunbridge</t>
  </si>
  <si>
    <t>Richard Aylen</t>
  </si>
  <si>
    <t>Sue Spiers</t>
  </si>
  <si>
    <t>Emily de Orfe</t>
  </si>
  <si>
    <t>Barbara McDonnell</t>
  </si>
  <si>
    <t>Kathy Bishop</t>
  </si>
  <si>
    <t>Braintree &amp; District AC (Non Essex)</t>
  </si>
  <si>
    <t>Mathew Hutley</t>
  </si>
  <si>
    <t>Michael Smith</t>
  </si>
  <si>
    <t>Gavin Ripton</t>
  </si>
  <si>
    <t>Wesley Atkins</t>
  </si>
  <si>
    <t>Neil Poulter</t>
  </si>
  <si>
    <t>Stephen Metson</t>
  </si>
  <si>
    <t>Halstead RR (Non Essex)</t>
  </si>
  <si>
    <t>Tom Porter</t>
  </si>
  <si>
    <t>Sam Wolton</t>
  </si>
  <si>
    <t>Steve May</t>
  </si>
  <si>
    <t>Roger Frampton</t>
  </si>
  <si>
    <t>Chris Knight</t>
  </si>
  <si>
    <t>Rachel Roughan</t>
  </si>
  <si>
    <t>Hazel Buist</t>
  </si>
  <si>
    <t>Kelly Judge</t>
  </si>
  <si>
    <t>Victoria Metson</t>
  </si>
  <si>
    <t>Lisa Redbourn</t>
  </si>
  <si>
    <t>Emma Healy</t>
  </si>
  <si>
    <t>Michelle Edney</t>
  </si>
  <si>
    <t>Jane Roach</t>
  </si>
  <si>
    <t>Mandy Humm</t>
  </si>
  <si>
    <t>Toni Radley</t>
  </si>
  <si>
    <t>Victoria Peacock</t>
  </si>
  <si>
    <t>Jodie Farrell</t>
  </si>
  <si>
    <t>Shawn Brown</t>
  </si>
  <si>
    <t>Nick Trencher</t>
  </si>
  <si>
    <t>Jonathan Pate</t>
  </si>
  <si>
    <t>Richard Jubb</t>
  </si>
  <si>
    <t>Jonathan Metcalf</t>
  </si>
  <si>
    <t>John O'Shea</t>
  </si>
  <si>
    <t>Bernard Johnson</t>
  </si>
  <si>
    <t>Michael Bumstead</t>
  </si>
  <si>
    <t>Hayley Lamkin</t>
  </si>
  <si>
    <t>Annabel Matthews Smith</t>
  </si>
  <si>
    <t>Sarah Jeffrey</t>
  </si>
  <si>
    <t>Jenny Gall</t>
  </si>
  <si>
    <t>Vanessa Matthers</t>
  </si>
  <si>
    <t>Rebecca Taylor</t>
  </si>
  <si>
    <t>Stephen Burton</t>
  </si>
  <si>
    <t>Kieran Feltham</t>
  </si>
  <si>
    <t>Roy Harwood</t>
  </si>
  <si>
    <t>Michael Feltham</t>
  </si>
  <si>
    <t>Ian Clark</t>
  </si>
  <si>
    <t>Graham Douglass</t>
  </si>
  <si>
    <t>Richard Jones</t>
  </si>
  <si>
    <t>Nicola Evans</t>
  </si>
  <si>
    <t>Frances Webster</t>
  </si>
  <si>
    <t>Annette Johnson</t>
  </si>
  <si>
    <t>Mandy Cooper</t>
  </si>
  <si>
    <t>Nicola Challis</t>
  </si>
  <si>
    <t>Jodi Thomas</t>
  </si>
  <si>
    <t>Helen Benham</t>
  </si>
  <si>
    <t>Valentina Burley</t>
  </si>
  <si>
    <t>Muriel Oatham</t>
  </si>
  <si>
    <t>Claire Lawrence</t>
  </si>
  <si>
    <t>Elspeth Kmott</t>
  </si>
  <si>
    <t>Anne Herbert</t>
  </si>
  <si>
    <t>Christina Pretty</t>
  </si>
  <si>
    <t>Matt Friend</t>
  </si>
  <si>
    <t>Ben Hammond</t>
  </si>
  <si>
    <t>Jules Lawrence</t>
  </si>
  <si>
    <t>Robin Brookes</t>
  </si>
  <si>
    <t>Gary Donoghue</t>
  </si>
  <si>
    <t>Steve Manley</t>
  </si>
  <si>
    <t>Kim Pretty</t>
  </si>
  <si>
    <t>Sam Gooding-Matthews</t>
  </si>
  <si>
    <t>Harry Pitham</t>
  </si>
  <si>
    <t>Josh Newlyn</t>
  </si>
  <si>
    <t>Jason Meachen</t>
  </si>
  <si>
    <t>David Boggis</t>
  </si>
  <si>
    <t>Rob Milburn</t>
  </si>
  <si>
    <t>Iain Brigstocke-Williams</t>
  </si>
  <si>
    <t>Stephen Robertson</t>
  </si>
  <si>
    <t>Vikki Hayes</t>
  </si>
  <si>
    <t>Hayley Ellen</t>
  </si>
  <si>
    <t>Liz Stuckey</t>
  </si>
  <si>
    <t>Liz Prior</t>
  </si>
  <si>
    <t>Brigid Wallen</t>
  </si>
  <si>
    <t>Anita Grainger</t>
  </si>
  <si>
    <t>Karen Flowers</t>
  </si>
  <si>
    <t>Natalie Lilley</t>
  </si>
  <si>
    <t>Rachna Lama</t>
  </si>
  <si>
    <t>David Jobling</t>
  </si>
  <si>
    <t>Ian Lucas</t>
  </si>
  <si>
    <t>Mark Austin</t>
  </si>
  <si>
    <t>Gerry Greenwold</t>
  </si>
  <si>
    <t>Terry Alabaster</t>
  </si>
  <si>
    <t>Bill Smythe</t>
  </si>
  <si>
    <t>Andrew Read</t>
  </si>
  <si>
    <t>John Lloyd</t>
  </si>
  <si>
    <t>Colin Short</t>
  </si>
  <si>
    <t>Heydon Mizon</t>
  </si>
  <si>
    <t>Giles Sowerby</t>
  </si>
  <si>
    <t>James Crisp</t>
  </si>
  <si>
    <t>Scott Darney</t>
  </si>
  <si>
    <t>Leo Cole</t>
  </si>
  <si>
    <t>Andrew Smith</t>
  </si>
  <si>
    <t>Stephen Sawyer</t>
  </si>
  <si>
    <t>Jason Lilley</t>
  </si>
  <si>
    <t>Jordan Barker</t>
  </si>
  <si>
    <t>Clive Smith</t>
  </si>
  <si>
    <t>Bijay Lama</t>
  </si>
  <si>
    <t>Rhys Gillard</t>
  </si>
  <si>
    <t>Olly Randall</t>
  </si>
  <si>
    <t>Lee Taylor</t>
  </si>
  <si>
    <t>Simon Le Mare</t>
  </si>
  <si>
    <t>James Griffis</t>
  </si>
  <si>
    <t>Joe Ray</t>
  </si>
  <si>
    <t>James Bosher</t>
  </si>
  <si>
    <t>Lee Pickering</t>
  </si>
  <si>
    <t>Declan Evans</t>
  </si>
  <si>
    <t>Dan Reynolds</t>
  </si>
  <si>
    <t>Matt Bainbridge</t>
  </si>
  <si>
    <t>Toby Pereira</t>
  </si>
  <si>
    <t>Luca Predebon</t>
  </si>
  <si>
    <t>Mark Smith</t>
  </si>
  <si>
    <t>Steve Read</t>
  </si>
  <si>
    <t>Kevin Marshall</t>
  </si>
  <si>
    <t>Alan Fullerton</t>
  </si>
  <si>
    <t>Simon King</t>
  </si>
  <si>
    <t>Martin Atkinson</t>
  </si>
  <si>
    <t>Rachel Rising</t>
  </si>
  <si>
    <t>Karen Pickering</t>
  </si>
  <si>
    <t>Philippa Robinson</t>
  </si>
  <si>
    <t>Charlotte King</t>
  </si>
  <si>
    <t>Jackie Adams</t>
  </si>
  <si>
    <t>Angela Smith</t>
  </si>
  <si>
    <t>Caroline Wallis</t>
  </si>
  <si>
    <t>Nicola Chitticks</t>
  </si>
  <si>
    <t>Valerie Sinclair</t>
  </si>
  <si>
    <t>Gillian Harrison</t>
  </si>
  <si>
    <t>Terry-Lynne Nixon</t>
  </si>
  <si>
    <t>Chris Sellens</t>
  </si>
  <si>
    <t>Ramadan Osman</t>
  </si>
  <si>
    <t>Dan Widdowson</t>
  </si>
  <si>
    <t>Ed Mitchell</t>
  </si>
  <si>
    <t>Andy Jobling</t>
  </si>
  <si>
    <t>Nate Filer</t>
  </si>
  <si>
    <t>Danny Millward</t>
  </si>
  <si>
    <t>Tom Cresswell</t>
  </si>
  <si>
    <t>Dan King</t>
  </si>
  <si>
    <t>Tom Palmer</t>
  </si>
  <si>
    <t>Ben Hall</t>
  </si>
  <si>
    <t>John Fryer</t>
  </si>
  <si>
    <t>Rob Cronshaw</t>
  </si>
  <si>
    <t>Mark Howard</t>
  </si>
  <si>
    <t>John Day</t>
  </si>
  <si>
    <t>Sean Duffett</t>
  </si>
  <si>
    <t>Charlie Walder</t>
  </si>
  <si>
    <t>Tim Holden</t>
  </si>
  <si>
    <t>Kevin Stevens</t>
  </si>
  <si>
    <t>Dan Cook</t>
  </si>
  <si>
    <t>Stephen Clarke</t>
  </si>
  <si>
    <t>James Plant</t>
  </si>
  <si>
    <t>Andy Taczynski</t>
  </si>
  <si>
    <t>Gary Licence</t>
  </si>
  <si>
    <t>Kieron Callaghan</t>
  </si>
  <si>
    <t>Chris Panton</t>
  </si>
  <si>
    <t>Dan Marks</t>
  </si>
  <si>
    <t>Martin Claydon</t>
  </si>
  <si>
    <t>Pat Marsh</t>
  </si>
  <si>
    <t>Michael Burrows</t>
  </si>
  <si>
    <t>Jennifer Lovelock</t>
  </si>
  <si>
    <t>Laura Hubbard</t>
  </si>
  <si>
    <t>Heidi Steele</t>
  </si>
  <si>
    <t>Stacey Ayres</t>
  </si>
  <si>
    <t>Ellie Mayne</t>
  </si>
  <si>
    <t>Andrea James</t>
  </si>
  <si>
    <t>Jordi Moat</t>
  </si>
  <si>
    <t>Medeline Claydon</t>
  </si>
  <si>
    <t>Becky Cooke</t>
  </si>
  <si>
    <t>Jo Marks</t>
  </si>
  <si>
    <t>Sarah Sellens</t>
  </si>
  <si>
    <t>Cheryl Appleby</t>
  </si>
  <si>
    <t>Doug McGullivary</t>
  </si>
  <si>
    <t>Adrian Mussett</t>
  </si>
  <si>
    <t>Richard Heath</t>
  </si>
  <si>
    <t>Jon Nears</t>
  </si>
  <si>
    <t>Paul Rodgers</t>
  </si>
  <si>
    <t>Ian Jeffries</t>
  </si>
  <si>
    <t>Simon Ford</t>
  </si>
  <si>
    <t>Lee Holihan</t>
  </si>
  <si>
    <t>Ian Rattray</t>
  </si>
  <si>
    <t>Richard Millward</t>
  </si>
  <si>
    <t>Chris Manby</t>
  </si>
  <si>
    <t>Aiko Hennington</t>
  </si>
  <si>
    <t>Annette Oakman</t>
  </si>
  <si>
    <t>Sarah Stradling</t>
  </si>
  <si>
    <t>Tina Southgate</t>
  </si>
  <si>
    <t>Kate Sandercock</t>
  </si>
  <si>
    <t>Alexandra Hennessy</t>
  </si>
  <si>
    <t>Louise Yates</t>
  </si>
  <si>
    <t>Tracy Wellstead</t>
  </si>
  <si>
    <t>Helen Taczynski</t>
  </si>
  <si>
    <t>Allen Smalls</t>
  </si>
  <si>
    <t>Colin Ridley</t>
  </si>
  <si>
    <t>Keith Marley</t>
  </si>
  <si>
    <t>Jay Waite</t>
  </si>
  <si>
    <t>Pete West</t>
  </si>
  <si>
    <t>Richard Flutter</t>
  </si>
  <si>
    <t>Simon Morgan</t>
  </si>
  <si>
    <t>Andy Raynor</t>
  </si>
  <si>
    <t>Mark Wellster</t>
  </si>
  <si>
    <t>David Wilson</t>
  </si>
  <si>
    <t>Keith Higgins</t>
  </si>
  <si>
    <t>Richard Boden</t>
  </si>
  <si>
    <t>Denise Morley</t>
  </si>
  <si>
    <t>Debbie Cattermole</t>
  </si>
  <si>
    <t>Kate Gibson</t>
  </si>
  <si>
    <t>Jenny Richardson</t>
  </si>
  <si>
    <t>Anita Mussett</t>
  </si>
  <si>
    <t>Sue Walker-Toyne</t>
  </si>
  <si>
    <t>Chris Stephenson</t>
  </si>
  <si>
    <t>Bill Haining</t>
  </si>
  <si>
    <t>Paul Mingay</t>
  </si>
  <si>
    <t>Arthur Whiston</t>
  </si>
  <si>
    <t>Gary Rayner</t>
  </si>
  <si>
    <t>Neil Crisp</t>
  </si>
  <si>
    <t>Steve Philcox</t>
  </si>
  <si>
    <t>Terry Knightley</t>
  </si>
  <si>
    <t>Gary Floate</t>
  </si>
  <si>
    <t>Jim Tilbrook</t>
  </si>
  <si>
    <t>Pauline Tester</t>
  </si>
  <si>
    <t>Alison Sale</t>
  </si>
  <si>
    <t>Diane Crisp</t>
  </si>
  <si>
    <t>Sandra Preston</t>
  </si>
  <si>
    <t>Annette Clark</t>
  </si>
  <si>
    <t>Kurtis Swan</t>
  </si>
  <si>
    <t>Innes Fullerton</t>
  </si>
  <si>
    <t>Conor Culham</t>
  </si>
  <si>
    <t>Tim Woulfe</t>
  </si>
  <si>
    <t>Ben Holdgate</t>
  </si>
  <si>
    <t>Greg Tye</t>
  </si>
  <si>
    <t>Charles Fletcher</t>
  </si>
  <si>
    <t>Joshua Mulley</t>
  </si>
  <si>
    <t>Jacob Graham-Perreira</t>
  </si>
  <si>
    <t>Myles Coulson</t>
  </si>
  <si>
    <t>John Holland</t>
  </si>
  <si>
    <t>Josie Sheffield</t>
  </si>
  <si>
    <t>Louise Edwards</t>
  </si>
  <si>
    <t>James Chalklen</t>
  </si>
  <si>
    <t>John Hardy</t>
  </si>
  <si>
    <t>George Day</t>
  </si>
  <si>
    <t>Joseph Clark</t>
  </si>
  <si>
    <t>Lewis Harknett</t>
  </si>
  <si>
    <t>Will Read-Wright</t>
  </si>
  <si>
    <t>Chris Gallagher</t>
  </si>
  <si>
    <t>Mike Roberts</t>
  </si>
  <si>
    <t>Adam Baker</t>
  </si>
  <si>
    <t>Scott Reid</t>
  </si>
  <si>
    <t>Nick Sasha</t>
  </si>
  <si>
    <t>Tim Wright</t>
  </si>
  <si>
    <t>Rob Moore</t>
  </si>
  <si>
    <t>Colin Reed</t>
  </si>
  <si>
    <t>Steve Taylor</t>
  </si>
  <si>
    <t>John Smith</t>
  </si>
  <si>
    <t>Colin Smith</t>
  </si>
  <si>
    <t>Steve Bennett</t>
  </si>
  <si>
    <t>Ben Fisher</t>
  </si>
  <si>
    <t>Hanna White</t>
  </si>
  <si>
    <t>Lucy Humphries</t>
  </si>
  <si>
    <t>Jasmine Fitzpatrick</t>
  </si>
  <si>
    <t>Angie Flight</t>
  </si>
  <si>
    <t>Savanna Sirkett</t>
  </si>
  <si>
    <t>Sophie Manson</t>
  </si>
  <si>
    <t>Alison Taylor</t>
  </si>
  <si>
    <t>Donna Wilkins</t>
  </si>
  <si>
    <t>Ali Trauttmansdorff</t>
  </si>
  <si>
    <t>Pippa Dowswell</t>
  </si>
  <si>
    <t>Mary Armitage</t>
  </si>
  <si>
    <t>Lisa Smith</t>
  </si>
  <si>
    <t>Julie Robinson</t>
  </si>
  <si>
    <t>Karen Allworthy</t>
  </si>
  <si>
    <t>James Stewart</t>
  </si>
  <si>
    <t>Ben Davis</t>
  </si>
  <si>
    <t>Louis Berrett</t>
  </si>
  <si>
    <t>Elliot  Corderey</t>
  </si>
  <si>
    <t>Luke Chester</t>
  </si>
  <si>
    <t>Richard Rowe</t>
  </si>
  <si>
    <t>Steve Rand</t>
  </si>
  <si>
    <t>Jason Lendon</t>
  </si>
  <si>
    <t>Rob Trevor</t>
  </si>
  <si>
    <t>Martin Chester</t>
  </si>
  <si>
    <t>Matt Bland</t>
  </si>
  <si>
    <t>Gary Atkins</t>
  </si>
  <si>
    <t>Tony Peceraro</t>
  </si>
  <si>
    <t>Gary Robbins</t>
  </si>
  <si>
    <t>Russell Middleton</t>
  </si>
  <si>
    <t>Paul Berrett</t>
  </si>
  <si>
    <t>Dean Williamson</t>
  </si>
  <si>
    <t>Simon Miller</t>
  </si>
  <si>
    <t>Elizabeth Davies</t>
  </si>
  <si>
    <t>Nikki Woodyard</t>
  </si>
  <si>
    <t>Samantha Bilbie</t>
  </si>
  <si>
    <t>Jon Byford</t>
  </si>
  <si>
    <t>Scott Cousins</t>
  </si>
  <si>
    <t>Mark Waine</t>
  </si>
  <si>
    <t>Luke Fitz-John</t>
  </si>
  <si>
    <t>Paul Miles</t>
  </si>
  <si>
    <t>Alex Manton</t>
  </si>
  <si>
    <t>Antony Goodall</t>
  </si>
  <si>
    <t>David Weeldon</t>
  </si>
  <si>
    <t>David Collins</t>
  </si>
  <si>
    <t>David Scarfe</t>
  </si>
  <si>
    <t>Scott Dryden</t>
  </si>
  <si>
    <t>Ian Cardy</t>
  </si>
  <si>
    <t>Peter Chubb</t>
  </si>
  <si>
    <t>Michael Thomas</t>
  </si>
  <si>
    <t>Clive Higdon</t>
  </si>
  <si>
    <t>Mark Jeffrey</t>
  </si>
  <si>
    <t>Dave Smith</t>
  </si>
  <si>
    <t>Tim Brockington</t>
  </si>
  <si>
    <t>Steve Bugden</t>
  </si>
  <si>
    <t>Paul Judge</t>
  </si>
  <si>
    <t>Lynne Culham</t>
  </si>
  <si>
    <t>Dominque Le Mare</t>
  </si>
  <si>
    <t>Matthew Gillard</t>
  </si>
  <si>
    <t>Heidi Shubrook</t>
  </si>
  <si>
    <t>Charlotte Bower</t>
  </si>
  <si>
    <t>Katie Wilkinson</t>
  </si>
  <si>
    <t>Elizabeth Peterson</t>
  </si>
  <si>
    <t>Paul Grange</t>
  </si>
  <si>
    <t>Tom Gardner</t>
  </si>
  <si>
    <t>Alex Richards</t>
  </si>
  <si>
    <t>Ahmed Abdullah</t>
  </si>
  <si>
    <t>Alan Pearl</t>
  </si>
  <si>
    <t>Andy Catton</t>
  </si>
  <si>
    <t>Ernie Forsyth</t>
  </si>
  <si>
    <t>Marion Simmons</t>
  </si>
  <si>
    <t>Antoinette Wilson</t>
  </si>
  <si>
    <t>Steve Strange</t>
  </si>
  <si>
    <t>Adam Houchell</t>
  </si>
  <si>
    <t>Matthew Houchell</t>
  </si>
  <si>
    <t>Marc Jones</t>
  </si>
  <si>
    <t>Mitchel Cox</t>
  </si>
  <si>
    <t>Isaac Brown</t>
  </si>
  <si>
    <t>Dan Riley</t>
  </si>
  <si>
    <t>Oliver Lill</t>
  </si>
  <si>
    <t>James Cheseldine</t>
  </si>
  <si>
    <t>Christine Inch</t>
  </si>
  <si>
    <t>Orion Harriers (Non Essex)</t>
  </si>
  <si>
    <t>Kieran O"Hara</t>
  </si>
  <si>
    <t>Rob Warner</t>
  </si>
  <si>
    <t>Nicola Ranson</t>
  </si>
  <si>
    <t>Hilda O'Kelly</t>
  </si>
  <si>
    <t>Sarah Goodwin</t>
  </si>
  <si>
    <t>Fiona Storey</t>
  </si>
  <si>
    <t>Jennifer Flint</t>
  </si>
  <si>
    <t>Isobel Gowers</t>
  </si>
  <si>
    <t>Imogen Ovenden</t>
  </si>
  <si>
    <t>Emily Penkett</t>
  </si>
  <si>
    <t>Emily Smith</t>
  </si>
  <si>
    <t>1558</t>
  </si>
  <si>
    <t>1610</t>
  </si>
  <si>
    <t>1636</t>
  </si>
  <si>
    <t>1648</t>
  </si>
  <si>
    <t>1651</t>
  </si>
  <si>
    <t>1656</t>
  </si>
  <si>
    <t>1657</t>
  </si>
  <si>
    <t>1709</t>
  </si>
  <si>
    <t>1710</t>
  </si>
  <si>
    <t>1713</t>
  </si>
  <si>
    <t>1714</t>
  </si>
  <si>
    <t>1719</t>
  </si>
  <si>
    <t>1720</t>
  </si>
  <si>
    <t>1735</t>
  </si>
  <si>
    <t>1740</t>
  </si>
  <si>
    <t>1746</t>
  </si>
  <si>
    <t>1756</t>
  </si>
  <si>
    <t>1758</t>
  </si>
  <si>
    <t>1803</t>
  </si>
  <si>
    <t>1816</t>
  </si>
  <si>
    <t>1821</t>
  </si>
  <si>
    <t>1827</t>
  </si>
  <si>
    <t>1829</t>
  </si>
  <si>
    <t>1833</t>
  </si>
  <si>
    <t>1838</t>
  </si>
  <si>
    <t>1841</t>
  </si>
  <si>
    <t>1852</t>
  </si>
  <si>
    <t>1855</t>
  </si>
  <si>
    <t>1909</t>
  </si>
  <si>
    <t>1910</t>
  </si>
  <si>
    <t>1916</t>
  </si>
  <si>
    <t>1919</t>
  </si>
  <si>
    <t>1920</t>
  </si>
  <si>
    <t>1926</t>
  </si>
  <si>
    <t>1937</t>
  </si>
  <si>
    <t>1951</t>
  </si>
  <si>
    <t>1954</t>
  </si>
  <si>
    <t>1955</t>
  </si>
  <si>
    <t>1957</t>
  </si>
  <si>
    <t>2000</t>
  </si>
  <si>
    <t>2013</t>
  </si>
  <si>
    <t>2020</t>
  </si>
  <si>
    <t>2021</t>
  </si>
  <si>
    <t>2026</t>
  </si>
  <si>
    <t>2029</t>
  </si>
  <si>
    <t>2030</t>
  </si>
  <si>
    <t>2032</t>
  </si>
  <si>
    <t>2041</t>
  </si>
  <si>
    <t>2049</t>
  </si>
  <si>
    <t>2050</t>
  </si>
  <si>
    <t>2051</t>
  </si>
  <si>
    <t>2108</t>
  </si>
  <si>
    <t>2109</t>
  </si>
  <si>
    <t>2115</t>
  </si>
  <si>
    <t>2116</t>
  </si>
  <si>
    <t>2124</t>
  </si>
  <si>
    <t>2126</t>
  </si>
  <si>
    <t>2133</t>
  </si>
  <si>
    <t>2138</t>
  </si>
  <si>
    <t>2145</t>
  </si>
  <si>
    <t>2146</t>
  </si>
  <si>
    <t>2150</t>
  </si>
  <si>
    <t>2152</t>
  </si>
  <si>
    <t>2159</t>
  </si>
  <si>
    <t>2200</t>
  </si>
  <si>
    <t>2204</t>
  </si>
  <si>
    <t>2224</t>
  </si>
  <si>
    <t>2225</t>
  </si>
  <si>
    <t>2231</t>
  </si>
  <si>
    <t>2233</t>
  </si>
  <si>
    <t>2236</t>
  </si>
  <si>
    <t>2238</t>
  </si>
  <si>
    <t>2241</t>
  </si>
  <si>
    <t>2245</t>
  </si>
  <si>
    <t>2249</t>
  </si>
  <si>
    <t>2255</t>
  </si>
  <si>
    <t>2257</t>
  </si>
  <si>
    <t>2259</t>
  </si>
  <si>
    <t>2302</t>
  </si>
  <si>
    <t>2304</t>
  </si>
  <si>
    <t>2311</t>
  </si>
  <si>
    <t>2343</t>
  </si>
  <si>
    <t>2412</t>
  </si>
  <si>
    <t>2436</t>
  </si>
  <si>
    <t>2439</t>
  </si>
  <si>
    <t>2442</t>
  </si>
  <si>
    <t>2443</t>
  </si>
  <si>
    <t>2445</t>
  </si>
  <si>
    <t>2446</t>
  </si>
  <si>
    <t>2447</t>
  </si>
  <si>
    <t>2448</t>
  </si>
  <si>
    <t>2512</t>
  </si>
  <si>
    <t>2518</t>
  </si>
  <si>
    <t>2520</t>
  </si>
  <si>
    <t>2521</t>
  </si>
  <si>
    <t>2527</t>
  </si>
  <si>
    <t>2538</t>
  </si>
  <si>
    <t>2629</t>
  </si>
  <si>
    <t>2634</t>
  </si>
  <si>
    <t>2649</t>
  </si>
  <si>
    <t>2651</t>
  </si>
  <si>
    <t>2655</t>
  </si>
  <si>
    <t>2710</t>
  </si>
  <si>
    <t>2720</t>
  </si>
  <si>
    <t>2722</t>
  </si>
  <si>
    <t>2740</t>
  </si>
  <si>
    <t>2833</t>
  </si>
  <si>
    <t>2839</t>
  </si>
  <si>
    <t>2924</t>
  </si>
  <si>
    <t>2926</t>
  </si>
  <si>
    <t>2943</t>
  </si>
  <si>
    <t>3250</t>
  </si>
  <si>
    <t>3308</t>
  </si>
  <si>
    <t>3310</t>
  </si>
  <si>
    <t>3342</t>
  </si>
  <si>
    <t>3349</t>
  </si>
  <si>
    <t>3402</t>
  </si>
  <si>
    <t>3416</t>
  </si>
  <si>
    <t>3422</t>
  </si>
  <si>
    <t>3424</t>
  </si>
  <si>
    <t>3438</t>
  </si>
  <si>
    <t>3441</t>
  </si>
  <si>
    <t>3449</t>
  </si>
  <si>
    <t>3456</t>
  </si>
  <si>
    <t>3502</t>
  </si>
  <si>
    <t>3510</t>
  </si>
  <si>
    <t>3512</t>
  </si>
  <si>
    <t>3526</t>
  </si>
  <si>
    <t>3626</t>
  </si>
  <si>
    <t>3629</t>
  </si>
  <si>
    <t>3646</t>
  </si>
  <si>
    <t>3656</t>
  </si>
  <si>
    <t>3702</t>
  </si>
  <si>
    <t>3722</t>
  </si>
  <si>
    <t>3711</t>
  </si>
  <si>
    <t>3713</t>
  </si>
  <si>
    <t>3714</t>
  </si>
  <si>
    <t>3756</t>
  </si>
  <si>
    <t>3830</t>
  </si>
  <si>
    <t>3833</t>
  </si>
  <si>
    <t>3834</t>
  </si>
  <si>
    <t>3836</t>
  </si>
  <si>
    <t>3837</t>
  </si>
  <si>
    <t>3839</t>
  </si>
  <si>
    <t>3845</t>
  </si>
  <si>
    <t>3847</t>
  </si>
  <si>
    <t>3910</t>
  </si>
  <si>
    <t>3915</t>
  </si>
  <si>
    <t>3917</t>
  </si>
  <si>
    <t>3932</t>
  </si>
  <si>
    <t>3948</t>
  </si>
  <si>
    <t>3956</t>
  </si>
  <si>
    <t>4001</t>
  </si>
  <si>
    <t>4010</t>
  </si>
  <si>
    <t>4011</t>
  </si>
  <si>
    <t>4021</t>
  </si>
  <si>
    <t>4038</t>
  </si>
  <si>
    <t>4049</t>
  </si>
  <si>
    <t>4119</t>
  </si>
  <si>
    <t>4125</t>
  </si>
  <si>
    <t>4134</t>
  </si>
  <si>
    <t>4146</t>
  </si>
  <si>
    <t>4201</t>
  </si>
  <si>
    <t>4216</t>
  </si>
  <si>
    <t>4219</t>
  </si>
  <si>
    <t>4228</t>
  </si>
  <si>
    <t>4233</t>
  </si>
  <si>
    <t>4251</t>
  </si>
  <si>
    <t>4300</t>
  </si>
  <si>
    <t>4304</t>
  </si>
  <si>
    <t>4311</t>
  </si>
  <si>
    <t>4314</t>
  </si>
  <si>
    <t>4318</t>
  </si>
  <si>
    <t>4330</t>
  </si>
  <si>
    <t>4334</t>
  </si>
  <si>
    <t>4355</t>
  </si>
  <si>
    <t>4358</t>
  </si>
  <si>
    <t>4415</t>
  </si>
  <si>
    <t>4416</t>
  </si>
  <si>
    <t>4417</t>
  </si>
  <si>
    <t>4428</t>
  </si>
  <si>
    <t>4431</t>
  </si>
  <si>
    <t>4506</t>
  </si>
  <si>
    <t>4522</t>
  </si>
  <si>
    <t>4523</t>
  </si>
  <si>
    <t>4532</t>
  </si>
  <si>
    <t>4542</t>
  </si>
  <si>
    <t>4548</t>
  </si>
  <si>
    <t>4600</t>
  </si>
  <si>
    <t>4620</t>
  </si>
  <si>
    <t>4623</t>
  </si>
  <si>
    <t>4627</t>
  </si>
  <si>
    <t>4632</t>
  </si>
  <si>
    <t>4633</t>
  </si>
  <si>
    <t>4650</t>
  </si>
  <si>
    <t>4657</t>
  </si>
  <si>
    <t>4703</t>
  </si>
  <si>
    <t>4718</t>
  </si>
  <si>
    <t>4739</t>
  </si>
  <si>
    <t>4815</t>
  </si>
  <si>
    <t>4835</t>
  </si>
  <si>
    <t>4852</t>
  </si>
  <si>
    <t>4858</t>
  </si>
  <si>
    <t>4929</t>
  </si>
  <si>
    <t>4934</t>
  </si>
  <si>
    <t>4935</t>
  </si>
  <si>
    <t>4955</t>
  </si>
  <si>
    <t>1744</t>
  </si>
  <si>
    <t>4957</t>
  </si>
  <si>
    <t>5015</t>
  </si>
  <si>
    <t>5024</t>
  </si>
  <si>
    <t>5025</t>
  </si>
  <si>
    <t>5028</t>
  </si>
  <si>
    <t>5044</t>
  </si>
  <si>
    <t>5049</t>
  </si>
  <si>
    <t>5050</t>
  </si>
  <si>
    <t>5102</t>
  </si>
  <si>
    <t>5109</t>
  </si>
  <si>
    <t>5110</t>
  </si>
  <si>
    <t>5120</t>
  </si>
  <si>
    <t>5130</t>
  </si>
  <si>
    <t>5132</t>
  </si>
  <si>
    <t>5139</t>
  </si>
  <si>
    <t>5141</t>
  </si>
  <si>
    <t>5145</t>
  </si>
  <si>
    <t>5207</t>
  </si>
  <si>
    <t>5211</t>
  </si>
  <si>
    <t>5214</t>
  </si>
  <si>
    <t>5215</t>
  </si>
  <si>
    <t>5229</t>
  </si>
  <si>
    <t>5231</t>
  </si>
  <si>
    <t>5241</t>
  </si>
  <si>
    <t>5244</t>
  </si>
  <si>
    <t>5259</t>
  </si>
  <si>
    <t>5312</t>
  </si>
  <si>
    <t>5328</t>
  </si>
  <si>
    <t>5359</t>
  </si>
  <si>
    <t>5411</t>
  </si>
  <si>
    <t>5415</t>
  </si>
  <si>
    <t>5428</t>
  </si>
  <si>
    <t>5432</t>
  </si>
  <si>
    <t>5510</t>
  </si>
  <si>
    <t>5519</t>
  </si>
  <si>
    <t>5533</t>
  </si>
  <si>
    <t>5534</t>
  </si>
  <si>
    <t>5538</t>
  </si>
  <si>
    <t>5551</t>
  </si>
  <si>
    <t>5554</t>
  </si>
  <si>
    <t>5614</t>
  </si>
  <si>
    <t>5639</t>
  </si>
  <si>
    <t>5646</t>
  </si>
  <si>
    <t>5707</t>
  </si>
  <si>
    <t>5732</t>
  </si>
  <si>
    <t>5748</t>
  </si>
  <si>
    <t>5755</t>
  </si>
  <si>
    <t>5804</t>
  </si>
  <si>
    <t>5805</t>
  </si>
  <si>
    <t>5812</t>
  </si>
  <si>
    <t>5822</t>
  </si>
  <si>
    <t>5833</t>
  </si>
  <si>
    <t>5835</t>
  </si>
  <si>
    <t>5904</t>
  </si>
  <si>
    <t>5905</t>
  </si>
  <si>
    <t>5912</t>
  </si>
  <si>
    <t>5925</t>
  </si>
  <si>
    <t>5933</t>
  </si>
  <si>
    <t>5955</t>
  </si>
  <si>
    <t>5959</t>
  </si>
  <si>
    <t>6002</t>
  </si>
  <si>
    <t>6015</t>
  </si>
  <si>
    <t>6039</t>
  </si>
  <si>
    <t>6106</t>
  </si>
  <si>
    <t>6113</t>
  </si>
  <si>
    <t>6116</t>
  </si>
  <si>
    <t>6132</t>
  </si>
  <si>
    <t>6136</t>
  </si>
  <si>
    <t>6155</t>
  </si>
  <si>
    <t>6210</t>
  </si>
  <si>
    <t>6230</t>
  </si>
  <si>
    <t>6300</t>
  </si>
  <si>
    <t>6302</t>
  </si>
  <si>
    <t>6310</t>
  </si>
  <si>
    <t>6332</t>
  </si>
  <si>
    <t>6338</t>
  </si>
  <si>
    <t>6347</t>
  </si>
  <si>
    <t>6350</t>
  </si>
  <si>
    <t>6353</t>
  </si>
  <si>
    <t>6406</t>
  </si>
  <si>
    <t>6421</t>
  </si>
  <si>
    <t>6443</t>
  </si>
  <si>
    <t>6516</t>
  </si>
  <si>
    <t>6536</t>
  </si>
  <si>
    <t>6534</t>
  </si>
  <si>
    <t>6544</t>
  </si>
  <si>
    <t>6548</t>
  </si>
  <si>
    <t>6557</t>
  </si>
  <si>
    <t>6602</t>
  </si>
  <si>
    <t>6639</t>
  </si>
  <si>
    <t>6640</t>
  </si>
  <si>
    <t>6651</t>
  </si>
  <si>
    <t>6657</t>
  </si>
  <si>
    <t>6719</t>
  </si>
  <si>
    <t>6724</t>
  </si>
  <si>
    <t>6725</t>
  </si>
  <si>
    <t>6720</t>
  </si>
  <si>
    <t>6730</t>
  </si>
  <si>
    <t>6752</t>
  </si>
  <si>
    <t>6759</t>
  </si>
  <si>
    <t>6818</t>
  </si>
  <si>
    <t>6822</t>
  </si>
  <si>
    <t>6826</t>
  </si>
  <si>
    <t>6829</t>
  </si>
  <si>
    <t>6843</t>
  </si>
  <si>
    <t>6844</t>
  </si>
  <si>
    <t>6855</t>
  </si>
  <si>
    <t>6859</t>
  </si>
  <si>
    <t>6903</t>
  </si>
  <si>
    <t>6914</t>
  </si>
  <si>
    <t>6926</t>
  </si>
  <si>
    <t>6943</t>
  </si>
  <si>
    <t>7001</t>
  </si>
  <si>
    <t>7014</t>
  </si>
  <si>
    <t>7015</t>
  </si>
  <si>
    <t>7022</t>
  </si>
  <si>
    <t>7047</t>
  </si>
  <si>
    <t>7108</t>
  </si>
  <si>
    <t>7201</t>
  </si>
  <si>
    <t>7207</t>
  </si>
  <si>
    <t>7220</t>
  </si>
  <si>
    <t>7244</t>
  </si>
  <si>
    <t>7249</t>
  </si>
  <si>
    <t>7304</t>
  </si>
  <si>
    <t>7330</t>
  </si>
  <si>
    <t>1914</t>
  </si>
  <si>
    <t>1907</t>
  </si>
  <si>
    <t>7333</t>
  </si>
  <si>
    <t>7338</t>
  </si>
  <si>
    <t>7346</t>
  </si>
  <si>
    <t>7357</t>
  </si>
  <si>
    <t>7414</t>
  </si>
  <si>
    <t>7429</t>
  </si>
  <si>
    <t>7444</t>
  </si>
  <si>
    <t>7452</t>
  </si>
  <si>
    <t>7516</t>
  </si>
  <si>
    <t>7548</t>
  </si>
  <si>
    <t>7626</t>
  </si>
  <si>
    <t>7627</t>
  </si>
  <si>
    <t>7652</t>
  </si>
  <si>
    <t>7657</t>
  </si>
  <si>
    <t>7710</t>
  </si>
  <si>
    <t>7722</t>
  </si>
  <si>
    <t>7822</t>
  </si>
  <si>
    <t>7857</t>
  </si>
  <si>
    <t>7903</t>
  </si>
  <si>
    <t>7904</t>
  </si>
  <si>
    <t>7917</t>
  </si>
  <si>
    <t>7930</t>
  </si>
  <si>
    <t>8008</t>
  </si>
  <si>
    <t>John Henington</t>
  </si>
  <si>
    <t>Stephen Swaine</t>
  </si>
  <si>
    <t>8121</t>
  </si>
  <si>
    <t>8157</t>
  </si>
  <si>
    <t>8227</t>
  </si>
  <si>
    <t>8228</t>
  </si>
  <si>
    <t>8243</t>
  </si>
  <si>
    <t>8256</t>
  </si>
  <si>
    <t>8301</t>
  </si>
  <si>
    <t>8321</t>
  </si>
  <si>
    <t>8329</t>
  </si>
  <si>
    <t>8337</t>
  </si>
  <si>
    <t>8342</t>
  </si>
  <si>
    <t>8418</t>
  </si>
  <si>
    <t>8444</t>
  </si>
  <si>
    <t>8513</t>
  </si>
  <si>
    <t>8527</t>
  </si>
  <si>
    <t>8551</t>
  </si>
  <si>
    <t>8607</t>
  </si>
  <si>
    <t>8618</t>
  </si>
  <si>
    <t>8655</t>
  </si>
  <si>
    <t>8739</t>
  </si>
  <si>
    <t>8753</t>
  </si>
  <si>
    <t>8932</t>
  </si>
  <si>
    <t>9229</t>
  </si>
  <si>
    <t>9733</t>
  </si>
  <si>
    <t>Liz Davies</t>
  </si>
  <si>
    <t>Catriona Hoult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</si>
</sst>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9" x14ac:knownFonts="1">
    <font>
      <sz val="12"/>
      <color theme="1"/>
      <name val="Calibri"/>
      <family val="2"/>
      <scheme val="minor"/>
    </font>
    <font>
      <b/>
      <i/>
      <sz val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9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/>
    <xf numFmtId="164" fontId="0" fillId="0" borderId="0" xfId="0" applyNumberFormat="1"/>
    <xf numFmtId="164" fontId="0" fillId="0" borderId="2" xfId="0" applyNumberFormat="1" applyBorder="1"/>
    <xf numFmtId="21" fontId="0" fillId="0" borderId="0" xfId="0" applyNumberFormat="1"/>
    <xf numFmtId="20" fontId="0" fillId="0" borderId="0" xfId="0" applyNumberFormat="1"/>
    <xf numFmtId="0" fontId="0" fillId="3" borderId="0" xfId="0" applyFill="1"/>
    <xf numFmtId="164" fontId="0" fillId="3" borderId="0" xfId="0" applyNumberFormat="1" applyFill="1"/>
    <xf numFmtId="2" fontId="0" fillId="0" borderId="0" xfId="0" applyNumberFormat="1"/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/>
    <xf numFmtId="164" fontId="0" fillId="4" borderId="0" xfId="0" applyNumberFormat="1" applyFill="1"/>
    <xf numFmtId="0" fontId="0" fillId="0" borderId="0" xfId="0" applyFill="1"/>
    <xf numFmtId="164" fontId="0" fillId="0" borderId="0" xfId="0" applyNumberFormat="1" applyFill="1"/>
    <xf numFmtId="164" fontId="0" fillId="0" borderId="0" xfId="0" applyNumberFormat="1" applyBorder="1"/>
    <xf numFmtId="0" fontId="0" fillId="0" borderId="1" xfId="0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20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2" fontId="0" fillId="5" borderId="1" xfId="0" applyNumberFormat="1" applyFill="1" applyBorder="1"/>
    <xf numFmtId="2" fontId="0" fillId="5" borderId="0" xfId="0" applyNumberFormat="1" applyFill="1"/>
    <xf numFmtId="20" fontId="0" fillId="4" borderId="1" xfId="0" applyNumberFormat="1" applyFill="1" applyBorder="1" applyAlignment="1">
      <alignment horizontal="left"/>
    </xf>
    <xf numFmtId="46" fontId="0" fillId="0" borderId="0" xfId="0" applyNumberFormat="1"/>
    <xf numFmtId="46" fontId="0" fillId="0" borderId="1" xfId="0" applyNumberFormat="1" applyBorder="1"/>
    <xf numFmtId="46" fontId="0" fillId="0" borderId="1" xfId="0" applyNumberFormat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0" fontId="6" fillId="0" borderId="0" xfId="0" applyFont="1"/>
    <xf numFmtId="2" fontId="6" fillId="0" borderId="0" xfId="0" applyNumberFormat="1" applyFont="1" applyAlignment="1">
      <alignment horizontal="center"/>
    </xf>
    <xf numFmtId="20" fontId="6" fillId="0" borderId="0" xfId="0" applyNumberFormat="1" applyFont="1"/>
    <xf numFmtId="0" fontId="6" fillId="6" borderId="0" xfId="0" applyFont="1" applyFill="1"/>
    <xf numFmtId="2" fontId="6" fillId="6" borderId="0" xfId="0" applyNumberFormat="1" applyFont="1" applyFill="1" applyAlignment="1">
      <alignment horizontal="center"/>
    </xf>
    <xf numFmtId="0" fontId="0" fillId="6" borderId="1" xfId="0" applyFill="1" applyBorder="1"/>
    <xf numFmtId="49" fontId="3" fillId="6" borderId="1" xfId="0" applyNumberFormat="1" applyFont="1" applyFill="1" applyBorder="1" applyAlignment="1">
      <alignment horizontal="center"/>
    </xf>
    <xf numFmtId="45" fontId="3" fillId="4" borderId="1" xfId="0" applyNumberFormat="1" applyFont="1" applyFill="1" applyBorder="1"/>
    <xf numFmtId="46" fontId="0" fillId="4" borderId="1" xfId="0" applyNumberFormat="1" applyFill="1" applyBorder="1"/>
    <xf numFmtId="20" fontId="0" fillId="4" borderId="0" xfId="0" applyNumberFormat="1" applyFill="1" applyAlignment="1">
      <alignment horizontal="left"/>
    </xf>
    <xf numFmtId="2" fontId="0" fillId="4" borderId="0" xfId="0" applyNumberFormat="1" applyFill="1"/>
    <xf numFmtId="20" fontId="0" fillId="4" borderId="3" xfId="0" applyNumberFormat="1" applyFill="1" applyBorder="1" applyAlignment="1">
      <alignment horizontal="left"/>
    </xf>
    <xf numFmtId="0" fontId="0" fillId="6" borderId="0" xfId="0" applyFill="1" applyAlignment="1">
      <alignment horizontal="left"/>
    </xf>
    <xf numFmtId="2" fontId="0" fillId="6" borderId="0" xfId="0" applyNumberFormat="1" applyFill="1"/>
    <xf numFmtId="21" fontId="0" fillId="6" borderId="1" xfId="0" applyNumberFormat="1" applyFont="1" applyFill="1" applyBorder="1" applyAlignment="1">
      <alignment horizontal="left"/>
    </xf>
    <xf numFmtId="45" fontId="3" fillId="6" borderId="1" xfId="0" applyNumberFormat="1" applyFont="1" applyFill="1" applyBorder="1"/>
    <xf numFmtId="21" fontId="0" fillId="6" borderId="1" xfId="0" applyNumberFormat="1" applyFill="1" applyBorder="1" applyAlignment="1">
      <alignment horizontal="left"/>
    </xf>
    <xf numFmtId="21" fontId="0" fillId="6" borderId="3" xfId="0" applyNumberForma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8" fillId="7" borderId="0" xfId="0" applyFont="1" applyFill="1" applyAlignment="1">
      <alignment horizontal="left"/>
    </xf>
    <xf numFmtId="2" fontId="8" fillId="7" borderId="0" xfId="0" applyNumberFormat="1" applyFont="1" applyFill="1"/>
    <xf numFmtId="21" fontId="8" fillId="7" borderId="1" xfId="0" applyNumberFormat="1" applyFont="1" applyFill="1" applyBorder="1" applyAlignment="1">
      <alignment horizontal="left"/>
    </xf>
    <xf numFmtId="45" fontId="3" fillId="7" borderId="1" xfId="0" applyNumberFormat="1" applyFont="1" applyFill="1" applyBorder="1"/>
    <xf numFmtId="21" fontId="8" fillId="7" borderId="3" xfId="0" applyNumberFormat="1" applyFont="1" applyFill="1" applyBorder="1" applyAlignment="1">
      <alignment horizontal="left"/>
    </xf>
    <xf numFmtId="0" fontId="8" fillId="7" borderId="1" xfId="0" applyFont="1" applyFill="1" applyBorder="1" applyAlignment="1">
      <alignment horizontal="left"/>
    </xf>
    <xf numFmtId="0" fontId="0" fillId="8" borderId="0" xfId="0" applyFill="1" applyAlignment="1">
      <alignment horizontal="left"/>
    </xf>
    <xf numFmtId="2" fontId="0" fillId="8" borderId="0" xfId="0" applyNumberFormat="1" applyFill="1"/>
    <xf numFmtId="21" fontId="0" fillId="8" borderId="1" xfId="0" applyNumberFormat="1" applyFont="1" applyFill="1" applyBorder="1" applyAlignment="1">
      <alignment horizontal="left"/>
    </xf>
    <xf numFmtId="45" fontId="3" fillId="8" borderId="1" xfId="0" applyNumberFormat="1" applyFont="1" applyFill="1" applyBorder="1"/>
    <xf numFmtId="21" fontId="0" fillId="8" borderId="1" xfId="0" applyNumberFormat="1" applyFill="1" applyBorder="1" applyAlignment="1">
      <alignment horizontal="left"/>
    </xf>
    <xf numFmtId="21" fontId="0" fillId="8" borderId="3" xfId="0" applyNumberFormat="1" applyFill="1" applyBorder="1" applyAlignment="1">
      <alignment horizontal="left"/>
    </xf>
    <xf numFmtId="0" fontId="0" fillId="8" borderId="1" xfId="0" applyFill="1" applyBorder="1" applyAlignment="1">
      <alignment horizontal="left"/>
    </xf>
    <xf numFmtId="21" fontId="0" fillId="7" borderId="1" xfId="0" applyNumberFormat="1" applyFont="1" applyFill="1" applyBorder="1" applyAlignment="1">
      <alignment horizontal="left"/>
    </xf>
    <xf numFmtId="0" fontId="0" fillId="3" borderId="0" xfId="0" applyFill="1" applyAlignment="1">
      <alignment horizontal="left"/>
    </xf>
    <xf numFmtId="20" fontId="6" fillId="0" borderId="4" xfId="0" applyNumberFormat="1" applyFont="1" applyBorder="1" applyAlignment="1">
      <alignment horizontal="left"/>
    </xf>
    <xf numFmtId="2" fontId="0" fillId="0" borderId="5" xfId="0" applyNumberFormat="1" applyBorder="1"/>
    <xf numFmtId="0" fontId="0" fillId="0" borderId="5" xfId="0" applyBorder="1" applyAlignment="1">
      <alignment horizontal="left"/>
    </xf>
    <xf numFmtId="2" fontId="0" fillId="0" borderId="6" xfId="0" applyNumberFormat="1" applyBorder="1"/>
    <xf numFmtId="0" fontId="1" fillId="2" borderId="0" xfId="0" applyFont="1" applyFill="1" applyAlignment="1">
      <alignment horizontal="center"/>
    </xf>
  </cellXfs>
  <cellStyles count="9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zoomScale="76" zoomScaleNormal="76" zoomScalePageLayoutView="76" workbookViewId="0">
      <selection activeCell="K45" sqref="K45"/>
    </sheetView>
  </sheetViews>
  <sheetFormatPr defaultColWidth="10.625" defaultRowHeight="15.75" x14ac:dyDescent="0.25"/>
  <cols>
    <col min="1" max="1" width="10.625" style="4"/>
    <col min="2" max="2" width="14.125" customWidth="1"/>
    <col min="3" max="3" width="23.625" style="13" customWidth="1"/>
    <col min="4" max="4" width="3.875" style="4" customWidth="1"/>
    <col min="5" max="5" width="13" style="4" customWidth="1"/>
    <col min="6" max="6" width="14.125" style="13" customWidth="1"/>
    <col min="7" max="7" width="23.625" style="13" customWidth="1"/>
    <col min="8" max="8" width="3.875" style="13" customWidth="1"/>
    <col min="9" max="9" width="13" style="4" customWidth="1"/>
    <col min="10" max="11" width="23.625" style="13" customWidth="1"/>
    <col min="12" max="12" width="4.875" customWidth="1"/>
    <col min="13" max="13" width="15.875" bestFit="1" customWidth="1"/>
    <col min="18" max="18" width="12.375" customWidth="1"/>
    <col min="19" max="19" width="10.625" style="6"/>
  </cols>
  <sheetData>
    <row r="1" spans="1:19" x14ac:dyDescent="0.25">
      <c r="A1" s="4" t="s">
        <v>10</v>
      </c>
      <c r="B1" t="s">
        <v>11</v>
      </c>
      <c r="C1" s="13" t="s">
        <v>20</v>
      </c>
      <c r="E1" s="4" t="s">
        <v>10</v>
      </c>
      <c r="F1" s="13" t="s">
        <v>11</v>
      </c>
      <c r="G1" s="13" t="s">
        <v>20</v>
      </c>
      <c r="I1" s="4" t="s">
        <v>10</v>
      </c>
      <c r="J1" s="13" t="s">
        <v>11</v>
      </c>
      <c r="K1" s="13" t="s">
        <v>20</v>
      </c>
    </row>
    <row r="2" spans="1:19" x14ac:dyDescent="0.25">
      <c r="A2" s="4">
        <v>1</v>
      </c>
      <c r="B2" t="s">
        <v>13</v>
      </c>
      <c r="C2" s="13" t="s">
        <v>22</v>
      </c>
      <c r="E2" s="4">
        <v>51</v>
      </c>
      <c r="F2" s="68" t="s">
        <v>13</v>
      </c>
      <c r="G2" s="68" t="s">
        <v>61</v>
      </c>
      <c r="I2" s="4">
        <v>101</v>
      </c>
      <c r="J2" s="13" t="s">
        <v>16</v>
      </c>
      <c r="K2" s="13" t="s">
        <v>80</v>
      </c>
    </row>
    <row r="3" spans="1:19" x14ac:dyDescent="0.25">
      <c r="A3" s="4">
        <v>2</v>
      </c>
      <c r="B3" t="s">
        <v>15</v>
      </c>
      <c r="C3" s="13" t="s">
        <v>22</v>
      </c>
      <c r="E3" s="4">
        <v>52</v>
      </c>
      <c r="F3" s="68" t="s">
        <v>14</v>
      </c>
      <c r="G3" s="68" t="s">
        <v>61</v>
      </c>
      <c r="I3" s="4">
        <v>102</v>
      </c>
      <c r="J3" s="13" t="s">
        <v>16</v>
      </c>
      <c r="K3" s="13" t="s">
        <v>80</v>
      </c>
      <c r="M3" t="s">
        <v>21</v>
      </c>
    </row>
    <row r="4" spans="1:19" x14ac:dyDescent="0.25">
      <c r="A4" s="4">
        <v>3</v>
      </c>
      <c r="B4" t="s">
        <v>15</v>
      </c>
      <c r="C4" s="13" t="s">
        <v>22</v>
      </c>
      <c r="E4" s="4">
        <v>53</v>
      </c>
      <c r="F4" s="68" t="s">
        <v>14</v>
      </c>
      <c r="G4" s="68" t="s">
        <v>61</v>
      </c>
      <c r="I4" s="4">
        <v>103</v>
      </c>
      <c r="J4" s="13" t="s">
        <v>16</v>
      </c>
      <c r="K4" s="13" t="s">
        <v>80</v>
      </c>
      <c r="M4" t="s">
        <v>12</v>
      </c>
      <c r="N4">
        <f>+COUNTIF(B2:B51,M4)+COUNTIF(F2:F51,M4)+COUNTIF(J2:J51,M4)</f>
        <v>32</v>
      </c>
      <c r="O4" s="6">
        <f>+N4*20</f>
        <v>640</v>
      </c>
      <c r="P4" s="6"/>
      <c r="R4" t="s">
        <v>48</v>
      </c>
      <c r="S4" s="6">
        <v>60</v>
      </c>
    </row>
    <row r="5" spans="1:19" x14ac:dyDescent="0.25">
      <c r="A5" s="4">
        <v>4</v>
      </c>
      <c r="B5" t="s">
        <v>17</v>
      </c>
      <c r="C5" s="13" t="s">
        <v>22</v>
      </c>
      <c r="E5" s="4">
        <v>54</v>
      </c>
      <c r="F5" s="13" t="s">
        <v>12</v>
      </c>
      <c r="G5" s="13" t="s">
        <v>63</v>
      </c>
      <c r="I5" s="4">
        <v>104</v>
      </c>
      <c r="J5" s="13" t="s">
        <v>17</v>
      </c>
      <c r="K5" s="13" t="s">
        <v>80</v>
      </c>
      <c r="M5" t="s">
        <v>13</v>
      </c>
      <c r="N5">
        <f>COUNTIF(B2:B51,M5)+COUNTIF(F2:F51,M5)+COUNTIF(J2:J51,M5)</f>
        <v>20</v>
      </c>
      <c r="O5" s="6">
        <f>+N5*15</f>
        <v>300</v>
      </c>
      <c r="P5" s="6"/>
      <c r="R5" t="s">
        <v>49</v>
      </c>
      <c r="S5" s="6">
        <v>190</v>
      </c>
    </row>
    <row r="6" spans="1:19" x14ac:dyDescent="0.25">
      <c r="A6" s="4">
        <v>5</v>
      </c>
      <c r="B6" t="s">
        <v>16</v>
      </c>
      <c r="C6" s="13" t="s">
        <v>47</v>
      </c>
      <c r="E6" s="4">
        <v>55</v>
      </c>
      <c r="F6" s="13" t="s">
        <v>12</v>
      </c>
      <c r="G6" s="13" t="s">
        <v>63</v>
      </c>
      <c r="I6" s="4">
        <v>105</v>
      </c>
      <c r="J6" s="13" t="s">
        <v>17</v>
      </c>
      <c r="K6" s="13" t="s">
        <v>80</v>
      </c>
      <c r="M6" t="s">
        <v>14</v>
      </c>
      <c r="N6">
        <f>COUNTIF(B2:B51,M6)+COUNTIF(F2:F51,M6)+COUNTIF(J2:J51,M6)</f>
        <v>22</v>
      </c>
      <c r="O6" s="6">
        <f t="shared" ref="O6:O13" si="0">+N6*15</f>
        <v>330</v>
      </c>
      <c r="P6" s="6"/>
      <c r="R6" t="s">
        <v>51</v>
      </c>
      <c r="S6" s="6">
        <v>30</v>
      </c>
    </row>
    <row r="7" spans="1:19" x14ac:dyDescent="0.25">
      <c r="A7" s="4">
        <v>6</v>
      </c>
      <c r="B7" t="s">
        <v>16</v>
      </c>
      <c r="C7" s="13" t="s">
        <v>47</v>
      </c>
      <c r="E7" s="4">
        <v>56</v>
      </c>
      <c r="F7" s="13" t="s">
        <v>17</v>
      </c>
      <c r="G7" s="13" t="s">
        <v>65</v>
      </c>
      <c r="I7" s="4">
        <v>106</v>
      </c>
      <c r="J7" s="13" t="s">
        <v>18</v>
      </c>
      <c r="K7" s="13" t="s">
        <v>80</v>
      </c>
      <c r="M7" t="s">
        <v>15</v>
      </c>
      <c r="N7">
        <f>COUNTIF(B2:B51,M7)+COUNTIF(F2:F51,M7)+COUNTIF(J2:J51,M7)</f>
        <v>8</v>
      </c>
      <c r="O7" s="6">
        <f t="shared" si="0"/>
        <v>120</v>
      </c>
      <c r="P7" s="6"/>
      <c r="R7" t="s">
        <v>53</v>
      </c>
      <c r="S7" s="6">
        <v>30</v>
      </c>
    </row>
    <row r="8" spans="1:19" x14ac:dyDescent="0.25">
      <c r="A8" s="4">
        <v>7</v>
      </c>
      <c r="B8" t="s">
        <v>17</v>
      </c>
      <c r="C8" s="13" t="s">
        <v>47</v>
      </c>
      <c r="E8" s="4">
        <v>57</v>
      </c>
      <c r="F8" s="13" t="s">
        <v>12</v>
      </c>
      <c r="G8" s="13" t="s">
        <v>67</v>
      </c>
      <c r="I8" s="4">
        <v>107</v>
      </c>
      <c r="J8" s="13" t="s">
        <v>18</v>
      </c>
      <c r="K8" s="13" t="s">
        <v>80</v>
      </c>
      <c r="M8" s="15" t="s">
        <v>23</v>
      </c>
      <c r="N8" s="15">
        <f>COUNTIF(B2:B51,M8)+COUNTIF(F2:F51,M8)+COUNTIF(J2:J51,M8)</f>
        <v>2</v>
      </c>
      <c r="O8" s="16">
        <f>+N8*20</f>
        <v>40</v>
      </c>
      <c r="P8" s="16"/>
      <c r="R8" s="17" t="s">
        <v>55</v>
      </c>
      <c r="S8" s="18">
        <v>130</v>
      </c>
    </row>
    <row r="9" spans="1:19" x14ac:dyDescent="0.25">
      <c r="A9" s="4">
        <v>8</v>
      </c>
      <c r="B9" t="s">
        <v>18</v>
      </c>
      <c r="C9" s="13" t="s">
        <v>47</v>
      </c>
      <c r="E9" s="4">
        <v>58</v>
      </c>
      <c r="F9" s="13" t="s">
        <v>12</v>
      </c>
      <c r="G9" s="13" t="s">
        <v>67</v>
      </c>
      <c r="I9" s="4">
        <v>108</v>
      </c>
      <c r="J9" s="13" t="s">
        <v>18</v>
      </c>
      <c r="K9" s="13" t="s">
        <v>80</v>
      </c>
      <c r="M9" t="s">
        <v>16</v>
      </c>
      <c r="N9">
        <f>COUNTIF(B2:B51,M9)+COUNTIF(F2:F51,M9)+COUNTIF(J2:J51,M9)</f>
        <v>24</v>
      </c>
      <c r="O9" s="6">
        <f t="shared" si="0"/>
        <v>360</v>
      </c>
      <c r="P9" s="6"/>
      <c r="R9" t="s">
        <v>56</v>
      </c>
      <c r="S9" s="6">
        <v>145</v>
      </c>
    </row>
    <row r="10" spans="1:19" x14ac:dyDescent="0.25">
      <c r="A10" s="4">
        <v>9</v>
      </c>
      <c r="B10" t="s">
        <v>19</v>
      </c>
      <c r="C10" s="13" t="s">
        <v>47</v>
      </c>
      <c r="E10" s="4">
        <v>59</v>
      </c>
      <c r="F10" s="13" t="s">
        <v>12</v>
      </c>
      <c r="G10" s="13" t="s">
        <v>67</v>
      </c>
      <c r="I10" s="4">
        <v>109</v>
      </c>
      <c r="J10" s="13" t="s">
        <v>19</v>
      </c>
      <c r="K10" s="13" t="s">
        <v>80</v>
      </c>
      <c r="M10" t="s">
        <v>17</v>
      </c>
      <c r="N10">
        <f>COUNTIF(B2:B51,M10)+COUNTIF(F2:F51,M10)+COUNTIF(I2:J51,M10)</f>
        <v>13</v>
      </c>
      <c r="O10" s="6">
        <f t="shared" si="0"/>
        <v>195</v>
      </c>
      <c r="P10" s="6"/>
      <c r="R10" t="s">
        <v>57</v>
      </c>
      <c r="S10" s="6">
        <v>80</v>
      </c>
    </row>
    <row r="11" spans="1:19" x14ac:dyDescent="0.25">
      <c r="A11" s="4">
        <v>10</v>
      </c>
      <c r="B11" t="s">
        <v>12</v>
      </c>
      <c r="C11" s="13" t="s">
        <v>47</v>
      </c>
      <c r="E11" s="4">
        <v>60</v>
      </c>
      <c r="F11" s="13" t="s">
        <v>13</v>
      </c>
      <c r="G11" s="13" t="s">
        <v>67</v>
      </c>
      <c r="I11" s="4">
        <v>110</v>
      </c>
      <c r="J11" s="13" t="s">
        <v>12</v>
      </c>
      <c r="K11" s="13" t="s">
        <v>80</v>
      </c>
      <c r="M11" t="s">
        <v>18</v>
      </c>
      <c r="N11">
        <f>COUNTIF(B2:B51,M11)+COUNTIF(F2:F51,M11)+COUNTIF(J2:J51,M11)</f>
        <v>8</v>
      </c>
      <c r="O11" s="6">
        <f t="shared" si="0"/>
        <v>120</v>
      </c>
      <c r="P11" s="6"/>
      <c r="R11" s="17" t="s">
        <v>62</v>
      </c>
      <c r="S11" s="18">
        <v>170</v>
      </c>
    </row>
    <row r="12" spans="1:19" x14ac:dyDescent="0.25">
      <c r="A12" s="4">
        <v>11</v>
      </c>
      <c r="B12" t="s">
        <v>12</v>
      </c>
      <c r="C12" s="13" t="s">
        <v>47</v>
      </c>
      <c r="E12" s="4">
        <v>61</v>
      </c>
      <c r="F12" s="13" t="s">
        <v>13</v>
      </c>
      <c r="G12" s="13" t="s">
        <v>67</v>
      </c>
      <c r="I12" s="4">
        <v>111</v>
      </c>
      <c r="J12" s="13" t="s">
        <v>12</v>
      </c>
      <c r="K12" s="13" t="s">
        <v>80</v>
      </c>
      <c r="M12" t="s">
        <v>19</v>
      </c>
      <c r="N12">
        <f>COUNTIF(B2:B51,M12)+COUNTIF(F2:F51,M12)+COUNTIF(J2:J51,M12)</f>
        <v>4</v>
      </c>
      <c r="O12" s="6">
        <f t="shared" si="0"/>
        <v>60</v>
      </c>
      <c r="P12" s="6"/>
      <c r="R12" s="17" t="s">
        <v>64</v>
      </c>
      <c r="S12" s="18">
        <v>40</v>
      </c>
    </row>
    <row r="13" spans="1:19" x14ac:dyDescent="0.25">
      <c r="A13" s="4">
        <v>12</v>
      </c>
      <c r="B13" t="s">
        <v>13</v>
      </c>
      <c r="C13" s="13" t="s">
        <v>47</v>
      </c>
      <c r="E13" s="4">
        <v>62</v>
      </c>
      <c r="F13" s="13" t="s">
        <v>14</v>
      </c>
      <c r="G13" s="13" t="s">
        <v>67</v>
      </c>
      <c r="I13" s="4">
        <v>112</v>
      </c>
      <c r="J13" s="13" t="s">
        <v>12</v>
      </c>
      <c r="K13" s="13" t="s">
        <v>80</v>
      </c>
      <c r="M13" t="s">
        <v>24</v>
      </c>
      <c r="N13">
        <f>COUNTIF(B2:B51,M13)+COUNTIF(F2:F51,M13)+COUNTIF(J2:J51,M13)</f>
        <v>0</v>
      </c>
      <c r="O13" s="6">
        <f t="shared" si="0"/>
        <v>0</v>
      </c>
      <c r="P13" s="6"/>
      <c r="R13" s="17" t="s">
        <v>66</v>
      </c>
      <c r="S13" s="18">
        <v>15</v>
      </c>
    </row>
    <row r="14" spans="1:19" x14ac:dyDescent="0.25">
      <c r="A14" s="4">
        <v>13</v>
      </c>
      <c r="B14" t="s">
        <v>13</v>
      </c>
      <c r="C14" s="13" t="s">
        <v>47</v>
      </c>
      <c r="E14" s="4">
        <v>63</v>
      </c>
      <c r="F14" s="13" t="s">
        <v>14</v>
      </c>
      <c r="G14" s="13" t="s">
        <v>67</v>
      </c>
      <c r="I14" s="4">
        <v>113</v>
      </c>
      <c r="J14" s="13" t="s">
        <v>12</v>
      </c>
      <c r="K14" s="13" t="s">
        <v>80</v>
      </c>
      <c r="N14" s="5">
        <f>SUM(N4:N12)</f>
        <v>133</v>
      </c>
      <c r="O14" s="7">
        <f>SUM(O4:O12)</f>
        <v>2165</v>
      </c>
      <c r="P14" s="19"/>
      <c r="R14" s="17" t="s">
        <v>67</v>
      </c>
      <c r="S14" s="18">
        <v>120</v>
      </c>
    </row>
    <row r="15" spans="1:19" x14ac:dyDescent="0.25">
      <c r="A15" s="4">
        <v>14</v>
      </c>
      <c r="B15" t="s">
        <v>14</v>
      </c>
      <c r="C15" s="13" t="s">
        <v>47</v>
      </c>
      <c r="E15" s="4">
        <v>64</v>
      </c>
      <c r="F15" s="13" t="s">
        <v>13</v>
      </c>
      <c r="G15" s="13" t="s">
        <v>68</v>
      </c>
      <c r="I15" s="4">
        <v>114</v>
      </c>
      <c r="J15" s="13" t="s">
        <v>12</v>
      </c>
      <c r="K15" s="13" t="s">
        <v>80</v>
      </c>
      <c r="R15" s="17" t="s">
        <v>69</v>
      </c>
      <c r="S15" s="18">
        <v>30</v>
      </c>
    </row>
    <row r="16" spans="1:19" x14ac:dyDescent="0.25">
      <c r="A16" s="4">
        <v>15</v>
      </c>
      <c r="B16" t="s">
        <v>14</v>
      </c>
      <c r="C16" s="13" t="s">
        <v>47</v>
      </c>
      <c r="E16" s="4">
        <v>65</v>
      </c>
      <c r="F16" s="13" t="s">
        <v>13</v>
      </c>
      <c r="G16" s="13" t="s">
        <v>68</v>
      </c>
      <c r="I16" s="4">
        <v>115</v>
      </c>
      <c r="J16" s="13" t="s">
        <v>12</v>
      </c>
      <c r="K16" s="13" t="s">
        <v>80</v>
      </c>
      <c r="R16" s="17" t="s">
        <v>70</v>
      </c>
      <c r="S16" s="18">
        <v>170</v>
      </c>
    </row>
    <row r="17" spans="1:19" x14ac:dyDescent="0.25">
      <c r="A17" s="4">
        <v>16</v>
      </c>
      <c r="B17" t="s">
        <v>14</v>
      </c>
      <c r="C17" s="13" t="s">
        <v>47</v>
      </c>
      <c r="E17" s="4">
        <v>66</v>
      </c>
      <c r="F17" s="13" t="s">
        <v>16</v>
      </c>
      <c r="G17" s="13" t="s">
        <v>71</v>
      </c>
      <c r="I17" s="4">
        <v>116</v>
      </c>
      <c r="J17" s="13" t="s">
        <v>12</v>
      </c>
      <c r="K17" s="13" t="s">
        <v>80</v>
      </c>
      <c r="R17" s="17" t="s">
        <v>73</v>
      </c>
      <c r="S17" s="18">
        <v>65</v>
      </c>
    </row>
    <row r="18" spans="1:19" x14ac:dyDescent="0.25">
      <c r="A18" s="4">
        <v>17</v>
      </c>
      <c r="B18" s="10" t="s">
        <v>14</v>
      </c>
      <c r="C18" s="68" t="s">
        <v>50</v>
      </c>
      <c r="E18" s="4">
        <v>67</v>
      </c>
      <c r="F18" s="13" t="s">
        <v>16</v>
      </c>
      <c r="G18" s="13" t="s">
        <v>71</v>
      </c>
      <c r="I18" s="4">
        <v>117</v>
      </c>
      <c r="J18" s="13" t="s">
        <v>12</v>
      </c>
      <c r="K18" s="13" t="s">
        <v>80</v>
      </c>
      <c r="R18" s="17" t="s">
        <v>74</v>
      </c>
      <c r="S18" s="18">
        <v>100</v>
      </c>
    </row>
    <row r="19" spans="1:19" x14ac:dyDescent="0.25">
      <c r="A19" s="4">
        <v>18</v>
      </c>
      <c r="B19" s="10" t="s">
        <v>17</v>
      </c>
      <c r="C19" s="68" t="s">
        <v>50</v>
      </c>
      <c r="E19" s="4">
        <v>68</v>
      </c>
      <c r="F19" s="13" t="s">
        <v>17</v>
      </c>
      <c r="G19" s="13" t="s">
        <v>71</v>
      </c>
      <c r="I19" s="4">
        <v>118</v>
      </c>
      <c r="J19" s="13" t="s">
        <v>13</v>
      </c>
      <c r="K19" s="13" t="s">
        <v>80</v>
      </c>
      <c r="M19" t="s">
        <v>84</v>
      </c>
      <c r="N19" t="s">
        <v>88</v>
      </c>
      <c r="O19" t="s">
        <v>89</v>
      </c>
      <c r="P19" t="s">
        <v>90</v>
      </c>
      <c r="R19" s="17" t="s">
        <v>76</v>
      </c>
      <c r="S19" s="18">
        <v>75</v>
      </c>
    </row>
    <row r="20" spans="1:19" x14ac:dyDescent="0.25">
      <c r="A20" s="4">
        <v>19</v>
      </c>
      <c r="B20" t="s">
        <v>16</v>
      </c>
      <c r="C20" s="13" t="s">
        <v>52</v>
      </c>
      <c r="E20" s="4">
        <v>69</v>
      </c>
      <c r="F20" s="13" t="s">
        <v>18</v>
      </c>
      <c r="G20" s="13" t="s">
        <v>71</v>
      </c>
      <c r="I20" s="4">
        <v>119</v>
      </c>
      <c r="J20" s="13" t="s">
        <v>13</v>
      </c>
      <c r="K20" s="13" t="s">
        <v>80</v>
      </c>
      <c r="M20" t="s">
        <v>85</v>
      </c>
      <c r="N20">
        <v>13</v>
      </c>
      <c r="O20">
        <f>+(N5+N10)*3</f>
        <v>99</v>
      </c>
      <c r="P20">
        <f>+O20-N20</f>
        <v>86</v>
      </c>
      <c r="R20" s="17" t="s">
        <v>79</v>
      </c>
      <c r="S20" s="18">
        <v>135</v>
      </c>
    </row>
    <row r="21" spans="1:19" x14ac:dyDescent="0.25">
      <c r="A21" s="4">
        <v>20</v>
      </c>
      <c r="B21" t="s">
        <v>19</v>
      </c>
      <c r="C21" s="13" t="s">
        <v>52</v>
      </c>
      <c r="E21" s="4">
        <v>70</v>
      </c>
      <c r="F21" s="13" t="s">
        <v>12</v>
      </c>
      <c r="G21" s="13" t="s">
        <v>71</v>
      </c>
      <c r="I21" s="4">
        <v>120</v>
      </c>
      <c r="J21" s="13" t="s">
        <v>13</v>
      </c>
      <c r="K21" s="13" t="s">
        <v>80</v>
      </c>
      <c r="M21" t="s">
        <v>86</v>
      </c>
      <c r="N21">
        <v>3</v>
      </c>
      <c r="O21">
        <f>+(N6+N11)*3</f>
        <v>90</v>
      </c>
      <c r="P21">
        <f t="shared" ref="P21:P22" si="1">+O21-N21</f>
        <v>87</v>
      </c>
      <c r="R21" s="10" t="s">
        <v>81</v>
      </c>
      <c r="S21" s="11">
        <v>475</v>
      </c>
    </row>
    <row r="22" spans="1:19" x14ac:dyDescent="0.25">
      <c r="A22" s="4">
        <v>21</v>
      </c>
      <c r="B22" t="s">
        <v>16</v>
      </c>
      <c r="C22" s="13" t="s">
        <v>54</v>
      </c>
      <c r="E22" s="4">
        <v>71</v>
      </c>
      <c r="F22" s="13" t="s">
        <v>13</v>
      </c>
      <c r="G22" s="13" t="s">
        <v>71</v>
      </c>
      <c r="I22" s="4">
        <v>121</v>
      </c>
      <c r="J22" s="13" t="s">
        <v>13</v>
      </c>
      <c r="K22" s="13" t="s">
        <v>80</v>
      </c>
      <c r="M22" t="s">
        <v>87</v>
      </c>
      <c r="N22">
        <v>25</v>
      </c>
      <c r="O22">
        <f>+(N7+N12)*3</f>
        <v>36</v>
      </c>
      <c r="P22">
        <f t="shared" si="1"/>
        <v>11</v>
      </c>
      <c r="R22" s="17" t="s">
        <v>83</v>
      </c>
      <c r="S22" s="18">
        <v>100</v>
      </c>
    </row>
    <row r="23" spans="1:19" x14ac:dyDescent="0.25">
      <c r="A23" s="4">
        <v>22</v>
      </c>
      <c r="B23" t="s">
        <v>16</v>
      </c>
      <c r="C23" s="13" t="s">
        <v>54</v>
      </c>
      <c r="E23" s="4">
        <v>72</v>
      </c>
      <c r="F23" s="13" t="s">
        <v>13</v>
      </c>
      <c r="G23" s="13" t="s">
        <v>71</v>
      </c>
      <c r="I23" s="4">
        <v>122</v>
      </c>
      <c r="J23" s="13" t="s">
        <v>14</v>
      </c>
      <c r="K23" s="13" t="s">
        <v>80</v>
      </c>
      <c r="R23" s="17" t="s">
        <v>152</v>
      </c>
      <c r="S23" s="18">
        <v>5</v>
      </c>
    </row>
    <row r="24" spans="1:19" x14ac:dyDescent="0.25">
      <c r="A24" s="4">
        <v>23</v>
      </c>
      <c r="B24" t="s">
        <v>17</v>
      </c>
      <c r="C24" s="13" t="s">
        <v>54</v>
      </c>
      <c r="E24" s="4">
        <v>73</v>
      </c>
      <c r="F24" s="13" t="s">
        <v>13</v>
      </c>
      <c r="G24" s="13" t="s">
        <v>71</v>
      </c>
      <c r="I24" s="4">
        <v>123</v>
      </c>
      <c r="J24" s="13" t="s">
        <v>14</v>
      </c>
      <c r="K24" s="13" t="s">
        <v>80</v>
      </c>
      <c r="S24"/>
    </row>
    <row r="25" spans="1:19" x14ac:dyDescent="0.25">
      <c r="A25" s="4">
        <v>24</v>
      </c>
      <c r="B25" t="s">
        <v>17</v>
      </c>
      <c r="C25" s="13" t="s">
        <v>54</v>
      </c>
      <c r="E25" s="4">
        <v>74</v>
      </c>
      <c r="F25" s="13" t="s">
        <v>14</v>
      </c>
      <c r="G25" s="13" t="s">
        <v>71</v>
      </c>
      <c r="I25" s="4">
        <v>124</v>
      </c>
      <c r="J25" s="13" t="s">
        <v>14</v>
      </c>
      <c r="K25" s="13" t="s">
        <v>80</v>
      </c>
      <c r="S25"/>
    </row>
    <row r="26" spans="1:19" x14ac:dyDescent="0.25">
      <c r="A26" s="4">
        <v>25</v>
      </c>
      <c r="B26" t="s">
        <v>12</v>
      </c>
      <c r="C26" s="13" t="s">
        <v>54</v>
      </c>
      <c r="E26" s="4">
        <v>75</v>
      </c>
      <c r="F26" s="13" t="s">
        <v>14</v>
      </c>
      <c r="G26" s="13" t="s">
        <v>71</v>
      </c>
      <c r="I26" s="4">
        <v>125</v>
      </c>
      <c r="J26" s="13" t="s">
        <v>14</v>
      </c>
      <c r="K26" s="13" t="s">
        <v>80</v>
      </c>
    </row>
    <row r="27" spans="1:19" x14ac:dyDescent="0.25">
      <c r="A27" s="4">
        <v>26</v>
      </c>
      <c r="B27" t="s">
        <v>12</v>
      </c>
      <c r="C27" s="13" t="s">
        <v>54</v>
      </c>
      <c r="E27" s="4">
        <v>76</v>
      </c>
      <c r="F27" s="13" t="s">
        <v>15</v>
      </c>
      <c r="G27" s="13" t="s">
        <v>71</v>
      </c>
      <c r="I27" s="4">
        <v>126</v>
      </c>
      <c r="J27" s="13" t="s">
        <v>15</v>
      </c>
      <c r="K27" s="13" t="s">
        <v>80</v>
      </c>
      <c r="S27" s="7">
        <f>SUM(S4:S23)</f>
        <v>2165</v>
      </c>
    </row>
    <row r="28" spans="1:19" x14ac:dyDescent="0.25">
      <c r="A28" s="4">
        <v>27</v>
      </c>
      <c r="B28" t="s">
        <v>13</v>
      </c>
      <c r="C28" s="13" t="s">
        <v>54</v>
      </c>
      <c r="E28" s="4">
        <v>77</v>
      </c>
      <c r="F28" s="13" t="s">
        <v>16</v>
      </c>
      <c r="G28" s="13" t="s">
        <v>72</v>
      </c>
      <c r="I28" s="4">
        <v>127</v>
      </c>
      <c r="J28" s="13" t="s">
        <v>15</v>
      </c>
      <c r="K28" s="13" t="s">
        <v>80</v>
      </c>
    </row>
    <row r="29" spans="1:19" x14ac:dyDescent="0.25">
      <c r="A29" s="4">
        <v>28</v>
      </c>
      <c r="B29" t="s">
        <v>14</v>
      </c>
      <c r="C29" s="13" t="s">
        <v>54</v>
      </c>
      <c r="E29" s="4">
        <v>78</v>
      </c>
      <c r="F29" s="13" t="s">
        <v>18</v>
      </c>
      <c r="G29" s="13" t="s">
        <v>72</v>
      </c>
      <c r="I29" s="4">
        <v>128</v>
      </c>
      <c r="J29" s="13" t="s">
        <v>16</v>
      </c>
      <c r="K29" s="13" t="s">
        <v>82</v>
      </c>
    </row>
    <row r="30" spans="1:19" x14ac:dyDescent="0.25">
      <c r="A30" s="4">
        <v>29</v>
      </c>
      <c r="B30" t="s">
        <v>16</v>
      </c>
      <c r="C30" s="13" t="s">
        <v>58</v>
      </c>
      <c r="E30" s="4">
        <v>79</v>
      </c>
      <c r="F30" s="13" t="s">
        <v>12</v>
      </c>
      <c r="G30" s="13" t="s">
        <v>72</v>
      </c>
      <c r="I30" s="4">
        <v>129</v>
      </c>
      <c r="J30" s="13" t="s">
        <v>16</v>
      </c>
      <c r="K30" s="13" t="s">
        <v>82</v>
      </c>
    </row>
    <row r="31" spans="1:19" x14ac:dyDescent="0.25">
      <c r="A31" s="4">
        <v>30</v>
      </c>
      <c r="B31" t="s">
        <v>16</v>
      </c>
      <c r="C31" s="13" t="s">
        <v>58</v>
      </c>
      <c r="E31" s="4">
        <v>80</v>
      </c>
      <c r="F31" s="13" t="s">
        <v>14</v>
      </c>
      <c r="G31" s="13" t="s">
        <v>72</v>
      </c>
      <c r="I31" s="4">
        <v>130</v>
      </c>
      <c r="J31" s="13" t="s">
        <v>12</v>
      </c>
      <c r="K31" s="13" t="s">
        <v>82</v>
      </c>
    </row>
    <row r="32" spans="1:19" x14ac:dyDescent="0.25">
      <c r="A32" s="4">
        <v>31</v>
      </c>
      <c r="B32" t="s">
        <v>16</v>
      </c>
      <c r="C32" s="13" t="s">
        <v>58</v>
      </c>
      <c r="E32" s="4">
        <v>81</v>
      </c>
      <c r="F32" s="13" t="s">
        <v>16</v>
      </c>
      <c r="G32" s="13" t="s">
        <v>75</v>
      </c>
      <c r="I32" s="4">
        <v>131</v>
      </c>
      <c r="J32" s="13" t="s">
        <v>12</v>
      </c>
      <c r="K32" s="13" t="s">
        <v>82</v>
      </c>
    </row>
    <row r="33" spans="1:11" x14ac:dyDescent="0.25">
      <c r="A33" s="4">
        <v>32</v>
      </c>
      <c r="B33" t="s">
        <v>12</v>
      </c>
      <c r="C33" s="13" t="s">
        <v>58</v>
      </c>
      <c r="E33" s="4">
        <v>82</v>
      </c>
      <c r="F33" s="13" t="s">
        <v>17</v>
      </c>
      <c r="G33" s="13" t="s">
        <v>75</v>
      </c>
      <c r="I33" s="4">
        <v>132</v>
      </c>
      <c r="J33" s="13" t="s">
        <v>14</v>
      </c>
      <c r="K33" s="13" t="s">
        <v>82</v>
      </c>
    </row>
    <row r="34" spans="1:11" x14ac:dyDescent="0.25">
      <c r="A34" s="4">
        <v>33</v>
      </c>
      <c r="B34" t="s">
        <v>12</v>
      </c>
      <c r="C34" s="13" t="s">
        <v>58</v>
      </c>
      <c r="E34" s="4">
        <v>83</v>
      </c>
      <c r="F34" s="13" t="s">
        <v>19</v>
      </c>
      <c r="G34" s="13" t="s">
        <v>75</v>
      </c>
      <c r="I34" s="4">
        <v>133</v>
      </c>
      <c r="J34" s="13" t="s">
        <v>15</v>
      </c>
      <c r="K34" s="13" t="s">
        <v>82</v>
      </c>
    </row>
    <row r="35" spans="1:11" x14ac:dyDescent="0.25">
      <c r="A35" s="4">
        <v>34</v>
      </c>
      <c r="B35" t="s">
        <v>13</v>
      </c>
      <c r="C35" s="13" t="s">
        <v>58</v>
      </c>
      <c r="E35" s="4">
        <v>84</v>
      </c>
      <c r="F35" s="13" t="s">
        <v>12</v>
      </c>
      <c r="G35" s="13" t="s">
        <v>75</v>
      </c>
    </row>
    <row r="36" spans="1:11" x14ac:dyDescent="0.25">
      <c r="A36" s="4">
        <v>35</v>
      </c>
      <c r="B36" t="s">
        <v>14</v>
      </c>
      <c r="C36" s="13" t="s">
        <v>58</v>
      </c>
      <c r="E36" s="4">
        <v>85</v>
      </c>
      <c r="F36" s="13" t="s">
        <v>14</v>
      </c>
      <c r="G36" s="13" t="s">
        <v>75</v>
      </c>
    </row>
    <row r="37" spans="1:11" x14ac:dyDescent="0.25">
      <c r="A37" s="4">
        <v>36</v>
      </c>
      <c r="B37" t="s">
        <v>14</v>
      </c>
      <c r="C37" s="13" t="s">
        <v>58</v>
      </c>
      <c r="E37" s="4">
        <v>86</v>
      </c>
      <c r="F37" s="14" t="s">
        <v>23</v>
      </c>
      <c r="G37" s="14" t="s">
        <v>75</v>
      </c>
    </row>
    <row r="38" spans="1:11" x14ac:dyDescent="0.25">
      <c r="A38" s="4">
        <v>37</v>
      </c>
      <c r="B38" t="s">
        <v>15</v>
      </c>
      <c r="C38" s="13" t="s">
        <v>58</v>
      </c>
      <c r="E38" s="4">
        <v>87</v>
      </c>
      <c r="F38" s="13" t="s">
        <v>12</v>
      </c>
      <c r="G38" s="13" t="s">
        <v>77</v>
      </c>
    </row>
    <row r="39" spans="1:11" x14ac:dyDescent="0.25">
      <c r="A39" s="4">
        <v>38</v>
      </c>
      <c r="B39" t="s">
        <v>18</v>
      </c>
      <c r="C39" s="13" t="s">
        <v>60</v>
      </c>
      <c r="E39" s="4">
        <v>88</v>
      </c>
      <c r="F39" s="13" t="s">
        <v>12</v>
      </c>
      <c r="G39" s="13" t="s">
        <v>77</v>
      </c>
    </row>
    <row r="40" spans="1:11" x14ac:dyDescent="0.25">
      <c r="A40" s="4">
        <v>39</v>
      </c>
      <c r="B40" t="s">
        <v>12</v>
      </c>
      <c r="C40" s="13" t="s">
        <v>60</v>
      </c>
      <c r="E40" s="4">
        <v>89</v>
      </c>
      <c r="F40" s="14" t="s">
        <v>23</v>
      </c>
      <c r="G40" s="14" t="s">
        <v>77</v>
      </c>
    </row>
    <row r="41" spans="1:11" x14ac:dyDescent="0.25">
      <c r="A41" s="4">
        <v>40</v>
      </c>
      <c r="B41" t="s">
        <v>14</v>
      </c>
      <c r="C41" s="13" t="s">
        <v>60</v>
      </c>
      <c r="E41" s="4">
        <v>90</v>
      </c>
      <c r="F41" s="13" t="s">
        <v>16</v>
      </c>
      <c r="G41" s="13" t="s">
        <v>77</v>
      </c>
    </row>
    <row r="42" spans="1:11" x14ac:dyDescent="0.25">
      <c r="A42" s="4">
        <v>41</v>
      </c>
      <c r="B42" t="s">
        <v>14</v>
      </c>
      <c r="C42" s="13" t="s">
        <v>60</v>
      </c>
      <c r="E42" s="4">
        <v>91</v>
      </c>
      <c r="F42" s="13" t="s">
        <v>16</v>
      </c>
      <c r="G42" s="13" t="s">
        <v>78</v>
      </c>
    </row>
    <row r="43" spans="1:11" x14ac:dyDescent="0.25">
      <c r="A43" s="4">
        <v>42</v>
      </c>
      <c r="B43" t="s">
        <v>15</v>
      </c>
      <c r="C43" s="13" t="s">
        <v>60</v>
      </c>
      <c r="E43" s="4">
        <v>92</v>
      </c>
      <c r="F43" s="13" t="s">
        <v>16</v>
      </c>
      <c r="G43" s="13" t="s">
        <v>78</v>
      </c>
    </row>
    <row r="44" spans="1:11" x14ac:dyDescent="0.25">
      <c r="A44" s="4">
        <v>43</v>
      </c>
      <c r="B44" s="10" t="s">
        <v>16</v>
      </c>
      <c r="C44" s="68" t="s">
        <v>61</v>
      </c>
      <c r="E44" s="4">
        <v>93</v>
      </c>
      <c r="F44" s="13" t="s">
        <v>17</v>
      </c>
      <c r="G44" s="13" t="s">
        <v>78</v>
      </c>
    </row>
    <row r="45" spans="1:11" x14ac:dyDescent="0.25">
      <c r="A45" s="4">
        <v>44</v>
      </c>
      <c r="B45" s="10" t="s">
        <v>16</v>
      </c>
      <c r="C45" s="68" t="s">
        <v>61</v>
      </c>
      <c r="E45" s="4">
        <v>94</v>
      </c>
      <c r="F45" s="13" t="s">
        <v>12</v>
      </c>
      <c r="G45" s="13" t="s">
        <v>78</v>
      </c>
    </row>
    <row r="46" spans="1:11" x14ac:dyDescent="0.25">
      <c r="A46" s="4">
        <v>45</v>
      </c>
      <c r="B46" s="10" t="s">
        <v>17</v>
      </c>
      <c r="C46" s="68" t="s">
        <v>61</v>
      </c>
      <c r="E46" s="4">
        <v>95</v>
      </c>
      <c r="F46" s="13" t="s">
        <v>12</v>
      </c>
      <c r="G46" s="13" t="s">
        <v>78</v>
      </c>
    </row>
    <row r="47" spans="1:11" x14ac:dyDescent="0.25">
      <c r="A47" s="4">
        <v>46</v>
      </c>
      <c r="B47" s="10" t="s">
        <v>17</v>
      </c>
      <c r="C47" s="68" t="s">
        <v>61</v>
      </c>
      <c r="E47" s="4">
        <v>96</v>
      </c>
      <c r="F47" s="13" t="s">
        <v>12</v>
      </c>
      <c r="G47" s="13" t="s">
        <v>78</v>
      </c>
    </row>
    <row r="48" spans="1:11" x14ac:dyDescent="0.25">
      <c r="A48" s="4">
        <v>47</v>
      </c>
      <c r="B48" s="10" t="s">
        <v>18</v>
      </c>
      <c r="C48" s="68" t="s">
        <v>61</v>
      </c>
      <c r="E48" s="4">
        <v>97</v>
      </c>
      <c r="F48" s="13" t="s">
        <v>13</v>
      </c>
      <c r="G48" s="13" t="s">
        <v>78</v>
      </c>
    </row>
    <row r="49" spans="1:7" x14ac:dyDescent="0.25">
      <c r="A49" s="4">
        <v>48</v>
      </c>
      <c r="B49" s="10" t="s">
        <v>12</v>
      </c>
      <c r="C49" s="68" t="s">
        <v>61</v>
      </c>
      <c r="E49" s="4">
        <v>98</v>
      </c>
      <c r="F49" s="13" t="s">
        <v>13</v>
      </c>
      <c r="G49" s="13" t="s">
        <v>78</v>
      </c>
    </row>
    <row r="50" spans="1:7" x14ac:dyDescent="0.25">
      <c r="A50" s="4">
        <v>49</v>
      </c>
      <c r="B50" s="10" t="s">
        <v>12</v>
      </c>
      <c r="C50" s="68" t="s">
        <v>61</v>
      </c>
      <c r="E50" s="4">
        <v>99</v>
      </c>
      <c r="F50" s="13" t="s">
        <v>16</v>
      </c>
      <c r="G50" s="13" t="s">
        <v>80</v>
      </c>
    </row>
    <row r="51" spans="1:7" x14ac:dyDescent="0.25">
      <c r="A51" s="4">
        <v>50</v>
      </c>
      <c r="B51" s="10" t="s">
        <v>13</v>
      </c>
      <c r="C51" s="68" t="s">
        <v>61</v>
      </c>
      <c r="E51" s="4">
        <v>100</v>
      </c>
      <c r="F51" s="13" t="s">
        <v>16</v>
      </c>
      <c r="G51" s="13" t="s">
        <v>80</v>
      </c>
    </row>
  </sheetData>
  <autoFilter ref="A1:S5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4"/>
  <sheetViews>
    <sheetView topLeftCell="A11" workbookViewId="0">
      <selection activeCell="T35" sqref="T35"/>
    </sheetView>
  </sheetViews>
  <sheetFormatPr defaultColWidth="10.125" defaultRowHeight="15.75" x14ac:dyDescent="0.25"/>
  <cols>
    <col min="2" max="2" width="8.625" customWidth="1"/>
    <col min="3" max="3" width="9.5" style="12" customWidth="1"/>
    <col min="4" max="4" width="10.625" style="12" bestFit="1" customWidth="1"/>
    <col min="5" max="6" width="9.5" style="12" customWidth="1"/>
    <col min="7" max="8" width="10.125" style="9"/>
  </cols>
  <sheetData>
    <row r="1" spans="2:14" s="35" customFormat="1" x14ac:dyDescent="0.25">
      <c r="B1" s="35" t="s">
        <v>38</v>
      </c>
      <c r="C1" s="36" t="s">
        <v>43</v>
      </c>
      <c r="D1" s="36" t="s">
        <v>44</v>
      </c>
      <c r="E1" s="36" t="s">
        <v>45</v>
      </c>
      <c r="F1" s="36" t="s">
        <v>46</v>
      </c>
      <c r="G1" s="37"/>
      <c r="H1" s="38" t="s">
        <v>38</v>
      </c>
      <c r="I1" s="39" t="s">
        <v>43</v>
      </c>
      <c r="J1" s="39" t="s">
        <v>44</v>
      </c>
      <c r="K1" s="39" t="s">
        <v>45</v>
      </c>
      <c r="L1" s="39" t="s">
        <v>46</v>
      </c>
      <c r="M1" s="36"/>
    </row>
    <row r="2" spans="2:14" x14ac:dyDescent="0.25">
      <c r="B2" s="3">
        <v>1</v>
      </c>
      <c r="C2" s="33">
        <f>VALUE(LEFT(I2,2)&amp;":"&amp;MID(I2,3,2)&amp;"."&amp;RIGHT(I2,2))</f>
        <v>1.1531944444444447E-2</v>
      </c>
      <c r="D2" s="33">
        <f t="shared" ref="D2:F2" si="0">VALUE(LEFT(J2,2)&amp;":"&amp;MID(J2,3,2)&amp;"."&amp;RIGHT(J2,2))</f>
        <v>2.426574074074074E-2</v>
      </c>
      <c r="E2" s="33">
        <f t="shared" si="0"/>
        <v>3.6286458333333334E-2</v>
      </c>
      <c r="F2" s="33">
        <f t="shared" si="0"/>
        <v>4.7951736111111115E-2</v>
      </c>
      <c r="G2"/>
      <c r="H2" s="40">
        <v>1</v>
      </c>
      <c r="I2" s="41" t="s">
        <v>515</v>
      </c>
      <c r="J2" s="41" t="s">
        <v>636</v>
      </c>
      <c r="K2" s="41" t="s">
        <v>741</v>
      </c>
      <c r="L2" s="41" t="s">
        <v>829</v>
      </c>
      <c r="M2" s="31"/>
      <c r="N2" s="31"/>
    </row>
    <row r="3" spans="2:14" x14ac:dyDescent="0.25">
      <c r="B3" s="3">
        <v>2</v>
      </c>
      <c r="C3" s="33">
        <f t="shared" ref="C3:C35" si="1">VALUE(LEFT(I3,2)&amp;":"&amp;MID(I3,3,2)&amp;"."&amp;RIGHT(I3,2))</f>
        <v>1.2979282407407408E-2</v>
      </c>
      <c r="D3" s="33">
        <f t="shared" ref="D3:D35" si="2">VALUE(LEFT(J3,2)&amp;":"&amp;MID(J3,3,2)&amp;"."&amp;RIGHT(J3,2))</f>
        <v>2.5858101851851851E-2</v>
      </c>
      <c r="E3" s="33">
        <f t="shared" ref="E3:E35" si="3">VALUE(LEFT(K3,2)&amp;":"&amp;MID(K3,3,2)&amp;"."&amp;RIGHT(K3,2))</f>
        <v>3.8790625000000002E-2</v>
      </c>
      <c r="F3" s="33">
        <f t="shared" ref="F3:F35" si="4">VALUE(LEFT(L3,2)&amp;":"&amp;MID(L3,3,2)&amp;"."&amp;RIGHT(L3,2))</f>
        <v>5.1232175925925931E-2</v>
      </c>
      <c r="G3"/>
      <c r="H3" s="40">
        <v>2</v>
      </c>
      <c r="I3" s="41" t="s">
        <v>538</v>
      </c>
      <c r="J3" s="41" t="s">
        <v>649</v>
      </c>
      <c r="K3" s="41" t="s">
        <v>759</v>
      </c>
      <c r="L3" s="41" t="s">
        <v>850</v>
      </c>
    </row>
    <row r="4" spans="2:14" x14ac:dyDescent="0.25">
      <c r="B4" s="3">
        <v>3</v>
      </c>
      <c r="C4" s="33">
        <f t="shared" si="1"/>
        <v>1.3358101851851852E-2</v>
      </c>
      <c r="D4" s="33">
        <f t="shared" si="2"/>
        <v>2.7282060185185183E-2</v>
      </c>
      <c r="E4" s="33">
        <f t="shared" si="3"/>
        <v>4.184201388888889E-2</v>
      </c>
      <c r="F4" s="33">
        <f t="shared" si="4"/>
        <v>5.4832986111111114E-2</v>
      </c>
      <c r="G4"/>
      <c r="H4" s="40">
        <v>3</v>
      </c>
      <c r="I4" s="41" t="s">
        <v>846</v>
      </c>
      <c r="J4" s="41" t="s">
        <v>661</v>
      </c>
      <c r="K4" s="41" t="s">
        <v>782</v>
      </c>
      <c r="L4" s="41" t="s">
        <v>865</v>
      </c>
    </row>
    <row r="5" spans="2:14" x14ac:dyDescent="0.25">
      <c r="B5" s="3">
        <v>4</v>
      </c>
      <c r="C5" s="33">
        <f t="shared" si="1"/>
        <v>1.5121064814814816E-2</v>
      </c>
      <c r="D5" s="33">
        <f t="shared" si="2"/>
        <v>2.9009953703703701E-2</v>
      </c>
      <c r="E5" s="33">
        <f t="shared" si="3"/>
        <v>4.4334490740740744E-2</v>
      </c>
      <c r="F5" s="33">
        <f t="shared" si="4"/>
        <v>5.9179745370370372E-2</v>
      </c>
      <c r="G5"/>
      <c r="H5" s="40">
        <v>4</v>
      </c>
      <c r="I5" s="41" t="s">
        <v>573</v>
      </c>
      <c r="J5" s="41" t="s">
        <v>674</v>
      </c>
      <c r="K5" s="41" t="s">
        <v>798</v>
      </c>
      <c r="L5" s="41" t="s">
        <v>886</v>
      </c>
    </row>
    <row r="6" spans="2:14" x14ac:dyDescent="0.25">
      <c r="B6" s="3">
        <v>5</v>
      </c>
      <c r="C6" s="33">
        <f t="shared" si="1"/>
        <v>1.2483564814814815E-2</v>
      </c>
      <c r="D6" s="33">
        <f t="shared" si="2"/>
        <v>2.684479166666667E-2</v>
      </c>
      <c r="E6" s="33">
        <f t="shared" si="3"/>
        <v>4.0324537037037034E-2</v>
      </c>
      <c r="F6" s="33">
        <f t="shared" si="4"/>
        <v>5.3385648148148147E-2</v>
      </c>
      <c r="G6"/>
      <c r="H6" s="40">
        <v>5</v>
      </c>
      <c r="I6" s="41" t="s">
        <v>530</v>
      </c>
      <c r="J6" s="41" t="s">
        <v>656</v>
      </c>
      <c r="K6" s="41" t="s">
        <v>768</v>
      </c>
      <c r="L6" s="41" t="s">
        <v>860</v>
      </c>
    </row>
    <row r="7" spans="2:14" x14ac:dyDescent="0.25">
      <c r="B7" s="3">
        <v>6</v>
      </c>
      <c r="C7" s="33">
        <f t="shared" si="1"/>
        <v>1.5191203703703705E-2</v>
      </c>
      <c r="D7" s="33">
        <f t="shared" si="2"/>
        <v>3.1507175925925925E-2</v>
      </c>
      <c r="E7" s="33">
        <f t="shared" si="3"/>
        <v>4.6749884259259265E-2</v>
      </c>
      <c r="F7" s="33">
        <f t="shared" si="4"/>
        <v>6.1036226851851859E-2</v>
      </c>
      <c r="G7"/>
      <c r="H7" s="40">
        <v>6</v>
      </c>
      <c r="I7" s="41" t="s">
        <v>575</v>
      </c>
      <c r="J7" s="41" t="s">
        <v>696</v>
      </c>
      <c r="K7" s="41" t="s">
        <v>814</v>
      </c>
      <c r="L7" s="41" t="s">
        <v>893</v>
      </c>
    </row>
    <row r="8" spans="2:14" x14ac:dyDescent="0.25">
      <c r="B8" s="3">
        <v>7</v>
      </c>
      <c r="C8" s="33">
        <f t="shared" si="1"/>
        <v>1.1228009259259259E-2</v>
      </c>
      <c r="D8" s="33">
        <f t="shared" si="2"/>
        <v>2.3010185185185186E-2</v>
      </c>
      <c r="E8" s="33">
        <f t="shared" si="3"/>
        <v>3.469409722222222E-2</v>
      </c>
      <c r="F8" s="33">
        <f t="shared" si="4"/>
        <v>4.5700000000000011E-2</v>
      </c>
      <c r="G8"/>
      <c r="H8" s="40">
        <v>7</v>
      </c>
      <c r="I8" s="41" t="s">
        <v>514</v>
      </c>
      <c r="J8" s="41" t="s">
        <v>625</v>
      </c>
      <c r="K8" s="41" t="s">
        <v>721</v>
      </c>
      <c r="L8" s="41" t="s">
        <v>807</v>
      </c>
    </row>
    <row r="9" spans="2:14" x14ac:dyDescent="0.25">
      <c r="B9" s="3">
        <v>8</v>
      </c>
      <c r="C9" s="33">
        <f t="shared" si="1"/>
        <v>1.4262962962962963E-2</v>
      </c>
      <c r="D9" s="33">
        <f t="shared" si="2"/>
        <v>2.9907870370370366E-2</v>
      </c>
      <c r="E9" s="33">
        <f t="shared" si="3"/>
        <v>4.3750000000000004E-2</v>
      </c>
      <c r="F9" s="33">
        <f t="shared" si="4"/>
        <v>5.7447106481481484E-2</v>
      </c>
      <c r="G9"/>
      <c r="H9" s="40">
        <v>8</v>
      </c>
      <c r="I9" s="41" t="s">
        <v>559</v>
      </c>
      <c r="J9" s="41" t="s">
        <v>682</v>
      </c>
      <c r="K9" s="41" t="s">
        <v>792</v>
      </c>
      <c r="L9" s="41" t="s">
        <v>877</v>
      </c>
    </row>
    <row r="10" spans="2:14" x14ac:dyDescent="0.25">
      <c r="B10" s="3">
        <v>9</v>
      </c>
      <c r="C10" s="33">
        <f t="shared" si="1"/>
        <v>1.3860763888888889E-2</v>
      </c>
      <c r="D10" s="33">
        <f t="shared" si="2"/>
        <v>3.0258564814814815E-2</v>
      </c>
      <c r="E10" s="33">
        <f t="shared" si="3"/>
        <v>4.5536342592592594E-2</v>
      </c>
      <c r="F10" s="33">
        <f t="shared" si="4"/>
        <v>6.2179629629629633E-2</v>
      </c>
      <c r="G10"/>
      <c r="H10" s="40">
        <v>9</v>
      </c>
      <c r="I10" s="41" t="s">
        <v>551</v>
      </c>
      <c r="J10" s="41" t="s">
        <v>687</v>
      </c>
      <c r="K10" s="41" t="s">
        <v>805</v>
      </c>
      <c r="L10" s="41" t="s">
        <v>894</v>
      </c>
    </row>
    <row r="11" spans="2:14" x14ac:dyDescent="0.25">
      <c r="B11" s="3">
        <v>10</v>
      </c>
      <c r="C11" s="33">
        <f t="shared" si="1"/>
        <v>1.1910763888888889E-2</v>
      </c>
      <c r="D11" s="33">
        <f t="shared" si="2"/>
        <v>2.3868287037037039E-2</v>
      </c>
      <c r="E11" s="33">
        <f t="shared" si="3"/>
        <v>3.5767361111111111E-2</v>
      </c>
      <c r="F11" s="33">
        <f t="shared" si="4"/>
        <v>4.7432638888888885E-2</v>
      </c>
      <c r="G11"/>
      <c r="H11" s="40">
        <v>10</v>
      </c>
      <c r="I11" s="41" t="s">
        <v>520</v>
      </c>
      <c r="J11" s="41" t="s">
        <v>631</v>
      </c>
      <c r="K11" s="41" t="s">
        <v>733</v>
      </c>
      <c r="L11" s="41" t="s">
        <v>821</v>
      </c>
    </row>
    <row r="12" spans="2:14" x14ac:dyDescent="0.25">
      <c r="B12" s="3">
        <v>11</v>
      </c>
      <c r="C12" s="33">
        <f t="shared" si="1"/>
        <v>1.1094675925925924E-2</v>
      </c>
      <c r="D12" s="33">
        <f t="shared" si="2"/>
        <v>2.2806712962962966E-2</v>
      </c>
      <c r="E12" s="33">
        <f t="shared" si="3"/>
        <v>3.523657407407408E-2</v>
      </c>
      <c r="F12" s="33">
        <f t="shared" si="4"/>
        <v>4.8080324074074067E-2</v>
      </c>
      <c r="G12"/>
      <c r="H12" s="40">
        <v>11</v>
      </c>
      <c r="I12" s="41" t="s">
        <v>513</v>
      </c>
      <c r="J12" s="41" t="s">
        <v>624</v>
      </c>
      <c r="K12" s="41" t="s">
        <v>726</v>
      </c>
      <c r="L12" s="41" t="s">
        <v>830</v>
      </c>
    </row>
    <row r="13" spans="2:14" x14ac:dyDescent="0.25">
      <c r="B13" s="3">
        <v>12</v>
      </c>
      <c r="C13" s="33">
        <f t="shared" si="1"/>
        <v>1.1957523148148146E-2</v>
      </c>
      <c r="D13" s="33">
        <f t="shared" si="2"/>
        <v>2.4055324074074073E-2</v>
      </c>
      <c r="E13" s="33">
        <f t="shared" si="3"/>
        <v>3.5521875000000001E-2</v>
      </c>
      <c r="F13" s="33">
        <f t="shared" si="4"/>
        <v>4.6808333333333334E-2</v>
      </c>
      <c r="G13"/>
      <c r="H13" s="40">
        <v>12</v>
      </c>
      <c r="I13" s="41" t="s">
        <v>522</v>
      </c>
      <c r="J13" s="41" t="s">
        <v>633</v>
      </c>
      <c r="K13" s="41" t="s">
        <v>730</v>
      </c>
      <c r="L13" s="41" t="s">
        <v>815</v>
      </c>
    </row>
    <row r="14" spans="2:14" x14ac:dyDescent="0.25">
      <c r="B14" s="3">
        <v>13</v>
      </c>
      <c r="C14" s="33">
        <f t="shared" si="1"/>
        <v>1.2745486111111112E-2</v>
      </c>
      <c r="D14" s="33">
        <f t="shared" si="2"/>
        <v>2.693831018518519E-2</v>
      </c>
      <c r="E14" s="33">
        <f t="shared" si="3"/>
        <v>3.9957407407407407E-2</v>
      </c>
      <c r="F14" s="33">
        <f t="shared" si="4"/>
        <v>5.5649074074074073E-2</v>
      </c>
      <c r="G14"/>
      <c r="H14" s="40">
        <v>13</v>
      </c>
      <c r="I14" s="41" t="s">
        <v>533</v>
      </c>
      <c r="J14" s="41" t="s">
        <v>658</v>
      </c>
      <c r="K14" s="41" t="s">
        <v>765</v>
      </c>
      <c r="L14" s="41" t="s">
        <v>870</v>
      </c>
    </row>
    <row r="15" spans="2:14" x14ac:dyDescent="0.25">
      <c r="B15" s="3">
        <v>14</v>
      </c>
      <c r="C15" s="33" t="e">
        <f t="shared" si="1"/>
        <v>#VALUE!</v>
      </c>
      <c r="D15" s="33" t="e">
        <f t="shared" si="2"/>
        <v>#VALUE!</v>
      </c>
      <c r="E15" s="33" t="e">
        <f t="shared" si="3"/>
        <v>#VALUE!</v>
      </c>
      <c r="F15" s="33" t="e">
        <f t="shared" si="4"/>
        <v>#VALUE!</v>
      </c>
      <c r="G15"/>
      <c r="H15" s="40">
        <v>14</v>
      </c>
      <c r="I15" s="41"/>
      <c r="J15" s="41"/>
      <c r="K15" s="41"/>
      <c r="L15" s="41"/>
    </row>
    <row r="16" spans="2:14" x14ac:dyDescent="0.25">
      <c r="B16" s="3">
        <v>15</v>
      </c>
      <c r="C16" s="33">
        <f t="shared" si="1"/>
        <v>1.338148148148148E-2</v>
      </c>
      <c r="D16" s="33">
        <f t="shared" si="2"/>
        <v>2.4445833333333333E-2</v>
      </c>
      <c r="E16" s="33">
        <f t="shared" si="3"/>
        <v>3.6945833333333331E-2</v>
      </c>
      <c r="F16" s="33">
        <f t="shared" si="4"/>
        <v>4.8774768518518509E-2</v>
      </c>
      <c r="G16"/>
      <c r="H16" s="40">
        <v>15</v>
      </c>
      <c r="I16" s="41" t="s">
        <v>543</v>
      </c>
      <c r="J16" s="41" t="s">
        <v>639</v>
      </c>
      <c r="K16" s="41" t="s">
        <v>747</v>
      </c>
      <c r="L16" s="41" t="s">
        <v>834</v>
      </c>
    </row>
    <row r="17" spans="2:12" x14ac:dyDescent="0.25">
      <c r="B17" s="3">
        <v>16</v>
      </c>
      <c r="C17" s="33">
        <f t="shared" si="1"/>
        <v>1.6018981481481481E-2</v>
      </c>
      <c r="D17" s="33">
        <f t="shared" si="2"/>
        <v>2.8694328703703708E-2</v>
      </c>
      <c r="E17" s="33">
        <f t="shared" si="3"/>
        <v>4.2431250000000004E-2</v>
      </c>
      <c r="F17" s="33">
        <f t="shared" si="4"/>
        <v>5.5211805555555549E-2</v>
      </c>
      <c r="G17"/>
      <c r="H17" s="40">
        <v>16</v>
      </c>
      <c r="I17" s="41" t="s">
        <v>592</v>
      </c>
      <c r="J17" s="41" t="s">
        <v>671</v>
      </c>
      <c r="K17" s="41" t="s">
        <v>784</v>
      </c>
      <c r="L17" s="41" t="s">
        <v>869</v>
      </c>
    </row>
    <row r="18" spans="2:12" x14ac:dyDescent="0.25">
      <c r="B18" s="3">
        <v>17</v>
      </c>
      <c r="C18" s="33">
        <f t="shared" si="1"/>
        <v>1.2027662037037036E-2</v>
      </c>
      <c r="D18" s="33">
        <f t="shared" si="2"/>
        <v>2.6739583333333334E-2</v>
      </c>
      <c r="E18" s="33">
        <f t="shared" si="3"/>
        <v>4.3773379629629627E-2</v>
      </c>
      <c r="F18" s="33">
        <f t="shared" si="4"/>
        <v>5.7599074074074073E-2</v>
      </c>
      <c r="G18"/>
      <c r="H18" s="40">
        <v>17</v>
      </c>
      <c r="I18" s="41" t="s">
        <v>524</v>
      </c>
      <c r="J18" s="41" t="s">
        <v>651</v>
      </c>
      <c r="K18" s="41" t="s">
        <v>793</v>
      </c>
      <c r="L18" s="41" t="s">
        <v>878</v>
      </c>
    </row>
    <row r="19" spans="2:12" x14ac:dyDescent="0.25">
      <c r="B19" s="3">
        <v>18</v>
      </c>
      <c r="C19" s="33">
        <f t="shared" si="1"/>
        <v>1.1672222222222223E-2</v>
      </c>
      <c r="D19" s="33">
        <f t="shared" si="2"/>
        <v>2.3634490740740741E-2</v>
      </c>
      <c r="E19" s="33">
        <f t="shared" si="3"/>
        <v>3.565046296296296E-2</v>
      </c>
      <c r="F19" s="33">
        <f t="shared" si="4"/>
        <v>4.6820023148148149E-2</v>
      </c>
      <c r="G19"/>
      <c r="H19" s="40">
        <v>18</v>
      </c>
      <c r="I19" s="41" t="s">
        <v>516</v>
      </c>
      <c r="J19" s="41" t="s">
        <v>629</v>
      </c>
      <c r="K19" s="41" t="s">
        <v>732</v>
      </c>
      <c r="L19" s="41" t="s">
        <v>816</v>
      </c>
    </row>
    <row r="20" spans="2:12" x14ac:dyDescent="0.25">
      <c r="B20" s="3">
        <v>19</v>
      </c>
      <c r="C20" s="33">
        <f t="shared" si="1"/>
        <v>1.2027662037037036E-2</v>
      </c>
      <c r="D20" s="33">
        <f t="shared" si="2"/>
        <v>2.4422453703703707E-2</v>
      </c>
      <c r="E20" s="33">
        <f t="shared" si="3"/>
        <v>3.7495254629629632E-2</v>
      </c>
      <c r="F20" s="33">
        <f t="shared" si="4"/>
        <v>5.0081828703703708E-2</v>
      </c>
      <c r="G20"/>
      <c r="H20" s="40">
        <v>19</v>
      </c>
      <c r="I20" s="41" t="s">
        <v>524</v>
      </c>
      <c r="J20" s="41" t="s">
        <v>638</v>
      </c>
      <c r="K20" s="41" t="s">
        <v>749</v>
      </c>
      <c r="L20" s="41" t="s">
        <v>840</v>
      </c>
    </row>
    <row r="21" spans="2:12" x14ac:dyDescent="0.25">
      <c r="B21" s="3">
        <v>20</v>
      </c>
      <c r="C21" s="33">
        <f t="shared" si="1"/>
        <v>1.496909722222222E-2</v>
      </c>
      <c r="D21" s="33">
        <f t="shared" si="2"/>
        <v>2.9353703703703705E-2</v>
      </c>
      <c r="E21" s="33">
        <f t="shared" si="3"/>
        <v>4.4369560185185182E-2</v>
      </c>
      <c r="F21" s="33">
        <f t="shared" si="4"/>
        <v>5.8847685185185183E-2</v>
      </c>
      <c r="G21"/>
      <c r="H21" s="40">
        <v>20</v>
      </c>
      <c r="I21" s="41" t="s">
        <v>570</v>
      </c>
      <c r="J21" s="41" t="s">
        <v>676</v>
      </c>
      <c r="K21" s="41" t="s">
        <v>799</v>
      </c>
      <c r="L21" s="41" t="s">
        <v>885</v>
      </c>
    </row>
    <row r="22" spans="2:12" x14ac:dyDescent="0.25">
      <c r="B22" s="3">
        <v>21</v>
      </c>
      <c r="C22" s="33">
        <f t="shared" si="1"/>
        <v>1.1922453703703704E-2</v>
      </c>
      <c r="D22" s="33">
        <f t="shared" si="2"/>
        <v>2.3407638888888888E-2</v>
      </c>
      <c r="E22" s="33">
        <f t="shared" si="3"/>
        <v>3.5872569444444447E-2</v>
      </c>
      <c r="F22" s="33">
        <f t="shared" si="4"/>
        <v>4.7736574074074077E-2</v>
      </c>
      <c r="H22" s="40">
        <v>21</v>
      </c>
      <c r="I22" s="41" t="s">
        <v>521</v>
      </c>
      <c r="J22" s="41" t="s">
        <v>627</v>
      </c>
      <c r="K22" s="41" t="s">
        <v>735</v>
      </c>
      <c r="L22" s="41" t="s">
        <v>826</v>
      </c>
    </row>
    <row r="23" spans="2:12" x14ac:dyDescent="0.25">
      <c r="B23" s="3">
        <v>22</v>
      </c>
      <c r="C23" s="33">
        <f t="shared" si="1"/>
        <v>1.3299652777777777E-2</v>
      </c>
      <c r="D23" s="33">
        <f t="shared" si="2"/>
        <v>2.5951620370370371E-2</v>
      </c>
      <c r="E23" s="33">
        <f t="shared" si="3"/>
        <v>4.3172453703703706E-2</v>
      </c>
      <c r="F23" s="33">
        <f t="shared" si="4"/>
        <v>5.9804050925925924E-2</v>
      </c>
      <c r="H23" s="40">
        <v>22</v>
      </c>
      <c r="I23" s="41" t="s">
        <v>541</v>
      </c>
      <c r="J23" s="41" t="s">
        <v>646</v>
      </c>
      <c r="K23" s="41" t="s">
        <v>790</v>
      </c>
      <c r="L23" s="41" t="s">
        <v>889</v>
      </c>
    </row>
    <row r="24" spans="2:12" x14ac:dyDescent="0.25">
      <c r="B24" s="3">
        <v>23</v>
      </c>
      <c r="C24" s="33" t="e">
        <f t="shared" si="1"/>
        <v>#VALUE!</v>
      </c>
      <c r="D24" s="33" t="e">
        <f t="shared" si="2"/>
        <v>#VALUE!</v>
      </c>
      <c r="E24" s="33" t="e">
        <f t="shared" si="3"/>
        <v>#VALUE!</v>
      </c>
      <c r="F24" s="33" t="e">
        <f t="shared" si="4"/>
        <v>#VALUE!</v>
      </c>
      <c r="H24" s="40">
        <v>23</v>
      </c>
      <c r="I24" s="41"/>
      <c r="J24" s="41"/>
      <c r="K24" s="41"/>
      <c r="L24" s="41"/>
    </row>
    <row r="25" spans="2:12" x14ac:dyDescent="0.25">
      <c r="B25" s="3">
        <v>24</v>
      </c>
      <c r="C25" s="33">
        <f t="shared" si="1"/>
        <v>1.1969212962962964E-2</v>
      </c>
      <c r="D25" s="33">
        <f t="shared" si="2"/>
        <v>2.3033564814814819E-2</v>
      </c>
      <c r="E25" s="33">
        <f t="shared" si="3"/>
        <v>3.5049537037037039E-2</v>
      </c>
      <c r="F25" s="33">
        <f t="shared" si="4"/>
        <v>4.6499652777777782E-2</v>
      </c>
      <c r="H25" s="40">
        <v>24</v>
      </c>
      <c r="I25" s="41" t="s">
        <v>523</v>
      </c>
      <c r="J25" s="41" t="s">
        <v>626</v>
      </c>
      <c r="K25" s="41" t="s">
        <v>725</v>
      </c>
      <c r="L25" s="41" t="s">
        <v>813</v>
      </c>
    </row>
    <row r="26" spans="2:12" x14ac:dyDescent="0.25">
      <c r="B26" s="3">
        <v>25</v>
      </c>
      <c r="C26" s="33">
        <f t="shared" si="1"/>
        <v>1.2039351851851851E-2</v>
      </c>
      <c r="D26" s="33">
        <f t="shared" si="2"/>
        <v>2.4183912037037038E-2</v>
      </c>
      <c r="E26" s="33">
        <f t="shared" si="3"/>
        <v>3.6800810185185183E-2</v>
      </c>
      <c r="F26" s="33">
        <f t="shared" si="4"/>
        <v>4.8419328703703697E-2</v>
      </c>
      <c r="H26" s="40">
        <v>25</v>
      </c>
      <c r="I26" s="41" t="s">
        <v>525</v>
      </c>
      <c r="J26" s="41" t="s">
        <v>635</v>
      </c>
      <c r="K26" s="41" t="s">
        <v>746</v>
      </c>
      <c r="L26" s="41" t="s">
        <v>832</v>
      </c>
    </row>
    <row r="27" spans="2:12" x14ac:dyDescent="0.25">
      <c r="B27" s="3">
        <v>26</v>
      </c>
      <c r="C27" s="33">
        <f t="shared" si="1"/>
        <v>1.1777430555555553E-2</v>
      </c>
      <c r="D27" s="33">
        <f t="shared" si="2"/>
        <v>2.4328935185185186E-2</v>
      </c>
      <c r="E27" s="33">
        <f t="shared" si="3"/>
        <v>3.7675347222222218E-2</v>
      </c>
      <c r="F27" s="33">
        <f t="shared" si="4"/>
        <v>5.0514351851851852E-2</v>
      </c>
      <c r="H27" s="40">
        <v>26</v>
      </c>
      <c r="I27" s="41" t="s">
        <v>519</v>
      </c>
      <c r="J27" s="41" t="s">
        <v>637</v>
      </c>
      <c r="K27" s="41" t="s">
        <v>751</v>
      </c>
      <c r="L27" s="41" t="s">
        <v>842</v>
      </c>
    </row>
    <row r="28" spans="2:12" x14ac:dyDescent="0.25">
      <c r="B28" s="3">
        <v>27</v>
      </c>
      <c r="C28" s="33">
        <f t="shared" si="1"/>
        <v>1.3142939814814814E-2</v>
      </c>
      <c r="D28" s="33">
        <f t="shared" si="2"/>
        <v>2.6349074074074077E-2</v>
      </c>
      <c r="E28" s="33">
        <f t="shared" si="3"/>
        <v>4.0686921296296294E-2</v>
      </c>
      <c r="F28" s="33">
        <f t="shared" si="4"/>
        <v>5.4896180555555556E-2</v>
      </c>
      <c r="H28" s="40">
        <v>27</v>
      </c>
      <c r="I28" s="41" t="s">
        <v>540</v>
      </c>
      <c r="J28" s="41" t="s">
        <v>650</v>
      </c>
      <c r="K28" s="41" t="s">
        <v>773</v>
      </c>
      <c r="L28" s="41" t="s">
        <v>866</v>
      </c>
    </row>
    <row r="29" spans="2:12" x14ac:dyDescent="0.25">
      <c r="B29" s="3">
        <v>28</v>
      </c>
      <c r="C29" s="33">
        <f t="shared" si="1"/>
        <v>1.4192824074074073E-2</v>
      </c>
      <c r="D29" s="33">
        <f t="shared" si="2"/>
        <v>2.8221990740740738E-2</v>
      </c>
      <c r="E29" s="33">
        <f t="shared" si="3"/>
        <v>4.4194212962962963E-2</v>
      </c>
      <c r="F29" s="33">
        <f t="shared" si="4"/>
        <v>5.8543749999999999E-2</v>
      </c>
      <c r="H29" s="40">
        <v>28</v>
      </c>
      <c r="I29" s="41" t="s">
        <v>556</v>
      </c>
      <c r="J29" s="41" t="s">
        <v>669</v>
      </c>
      <c r="K29" s="41" t="s">
        <v>796</v>
      </c>
      <c r="L29" s="41" t="s">
        <v>884</v>
      </c>
    </row>
    <row r="30" spans="2:12" x14ac:dyDescent="0.25">
      <c r="B30" s="3">
        <v>29</v>
      </c>
      <c r="C30" s="33">
        <f t="shared" si="1"/>
        <v>1.3825694444444444E-2</v>
      </c>
      <c r="D30" s="33">
        <f t="shared" si="2"/>
        <v>2.8023263888888886E-2</v>
      </c>
      <c r="E30" s="33">
        <f t="shared" si="3"/>
        <v>4.4124074074074073E-2</v>
      </c>
      <c r="F30" s="33">
        <f t="shared" si="4"/>
        <v>5.9343402777777776E-2</v>
      </c>
      <c r="H30" s="40">
        <v>29</v>
      </c>
      <c r="I30" s="41" t="s">
        <v>549</v>
      </c>
      <c r="J30" s="41" t="s">
        <v>668</v>
      </c>
      <c r="K30" s="41" t="s">
        <v>795</v>
      </c>
      <c r="L30" s="41" t="s">
        <v>887</v>
      </c>
    </row>
    <row r="31" spans="2:12" x14ac:dyDescent="0.25">
      <c r="B31" s="3">
        <v>30</v>
      </c>
      <c r="C31" s="33">
        <f t="shared" si="1"/>
        <v>1.7157638888888889E-2</v>
      </c>
      <c r="D31" s="33">
        <f t="shared" si="2"/>
        <v>3.3094791666666672E-2</v>
      </c>
      <c r="E31" s="33">
        <f t="shared" si="3"/>
        <v>5.0233796296296297E-2</v>
      </c>
      <c r="F31" s="33">
        <f t="shared" si="4"/>
        <v>6.4227893518518528E-2</v>
      </c>
      <c r="H31" s="40">
        <v>30</v>
      </c>
      <c r="I31" s="41" t="s">
        <v>598</v>
      </c>
      <c r="J31" s="41" t="s">
        <v>711</v>
      </c>
      <c r="K31" s="41" t="s">
        <v>841</v>
      </c>
      <c r="L31" s="41" t="s">
        <v>895</v>
      </c>
    </row>
    <row r="32" spans="2:12" x14ac:dyDescent="0.25">
      <c r="B32" s="3">
        <v>31</v>
      </c>
      <c r="C32" s="33">
        <f t="shared" si="1"/>
        <v>1.592071759259259E-2</v>
      </c>
      <c r="D32" s="33">
        <f t="shared" si="2"/>
        <v>3.2528935185185189E-2</v>
      </c>
      <c r="E32" s="33">
        <f t="shared" si="3"/>
        <v>5.0741203703703712E-2</v>
      </c>
      <c r="F32" s="33">
        <f t="shared" si="4"/>
        <v>6.7746874999999998E-2</v>
      </c>
      <c r="H32" s="40">
        <v>31</v>
      </c>
      <c r="I32" s="41" t="s">
        <v>588</v>
      </c>
      <c r="J32" s="41" t="s">
        <v>707</v>
      </c>
      <c r="K32" s="41" t="s">
        <v>844</v>
      </c>
      <c r="L32" s="41" t="s">
        <v>896</v>
      </c>
    </row>
    <row r="33" spans="2:12" x14ac:dyDescent="0.25">
      <c r="B33" s="3">
        <v>32</v>
      </c>
      <c r="C33" s="33">
        <f t="shared" si="1"/>
        <v>1.1707291666666666E-2</v>
      </c>
      <c r="D33" s="33">
        <f t="shared" si="2"/>
        <v>2.348946759259259E-2</v>
      </c>
      <c r="E33" s="33">
        <f t="shared" si="3"/>
        <v>3.6274768518518519E-2</v>
      </c>
      <c r="F33" s="33">
        <f t="shared" si="4"/>
        <v>4.8220601851851862E-2</v>
      </c>
      <c r="H33" s="40">
        <v>32</v>
      </c>
      <c r="I33" s="41" t="s">
        <v>517</v>
      </c>
      <c r="J33" s="41" t="s">
        <v>628</v>
      </c>
      <c r="K33" s="41" t="s">
        <v>740</v>
      </c>
      <c r="L33" s="41" t="s">
        <v>831</v>
      </c>
    </row>
    <row r="34" spans="2:12" x14ac:dyDescent="0.25">
      <c r="B34" s="3">
        <v>33</v>
      </c>
      <c r="C34" s="33">
        <f t="shared" si="1"/>
        <v>1.3498379629629629E-2</v>
      </c>
      <c r="D34" s="33">
        <f t="shared" si="2"/>
        <v>2.7200231481481485E-2</v>
      </c>
      <c r="E34" s="33">
        <f t="shared" si="3"/>
        <v>4.1018981481481483E-2</v>
      </c>
      <c r="F34" s="33">
        <f t="shared" si="4"/>
        <v>5.6495486111111111E-2</v>
      </c>
      <c r="H34" s="40">
        <v>33</v>
      </c>
      <c r="I34" s="41" t="s">
        <v>546</v>
      </c>
      <c r="J34" s="41" t="s">
        <v>659</v>
      </c>
      <c r="K34" s="41" t="s">
        <v>774</v>
      </c>
      <c r="L34" s="41" t="s">
        <v>873</v>
      </c>
    </row>
    <row r="35" spans="2:12" x14ac:dyDescent="0.25">
      <c r="B35" s="3">
        <v>34</v>
      </c>
      <c r="C35" s="33">
        <f t="shared" si="1"/>
        <v>1.3790624999999999E-2</v>
      </c>
      <c r="D35" s="33">
        <f t="shared" si="2"/>
        <v>2.7789467592592588E-2</v>
      </c>
      <c r="E35" s="33">
        <f t="shared" si="3"/>
        <v>4.0534953703703705E-2</v>
      </c>
      <c r="F35" s="33">
        <f t="shared" si="4"/>
        <v>5.344409722222223E-2</v>
      </c>
      <c r="H35" s="40">
        <v>34</v>
      </c>
      <c r="I35" s="41" t="s">
        <v>548</v>
      </c>
      <c r="J35" s="41" t="s">
        <v>665</v>
      </c>
      <c r="K35" s="41" t="s">
        <v>771</v>
      </c>
      <c r="L35" s="41" t="s">
        <v>861</v>
      </c>
    </row>
    <row r="36" spans="2:12" x14ac:dyDescent="0.25">
      <c r="B36" s="3">
        <v>35</v>
      </c>
      <c r="C36" s="33">
        <f t="shared" ref="C36:C99" si="5">VALUE(LEFT(I36,2)&amp;":"&amp;MID(I36,3,2)&amp;"."&amp;RIGHT(I36,2))</f>
        <v>1.3311342592592592E-2</v>
      </c>
      <c r="D36" s="33">
        <f t="shared" ref="D36:D99" si="6">VALUE(LEFT(J36,2)&amp;":"&amp;MID(J36,3,2)&amp;"."&amp;RIGHT(J36,2))</f>
        <v>2.6914930555555553E-2</v>
      </c>
      <c r="E36" s="33">
        <f t="shared" ref="E36:E99" si="7">VALUE(LEFT(K36,2)&amp;":"&amp;MID(K36,3,2)&amp;"."&amp;RIGHT(K36,2))</f>
        <v>4.1030671296296298E-2</v>
      </c>
      <c r="F36" s="28"/>
      <c r="H36" s="40">
        <v>35</v>
      </c>
      <c r="I36" s="41" t="s">
        <v>542</v>
      </c>
      <c r="J36" s="41" t="s">
        <v>657</v>
      </c>
      <c r="K36" s="41" t="s">
        <v>775</v>
      </c>
      <c r="L36" s="34"/>
    </row>
    <row r="37" spans="2:12" x14ac:dyDescent="0.25">
      <c r="B37" s="3">
        <v>36</v>
      </c>
      <c r="C37" s="33">
        <f t="shared" si="5"/>
        <v>1.1765740740740742E-2</v>
      </c>
      <c r="D37" s="33">
        <f t="shared" si="6"/>
        <v>2.4609490740740741E-2</v>
      </c>
      <c r="E37" s="33">
        <f t="shared" si="7"/>
        <v>3.6625462962962964E-2</v>
      </c>
      <c r="F37" s="28"/>
      <c r="H37" s="40">
        <v>36</v>
      </c>
      <c r="I37" s="41" t="s">
        <v>518</v>
      </c>
      <c r="J37" s="41" t="s">
        <v>640</v>
      </c>
      <c r="K37" s="41" t="s">
        <v>745</v>
      </c>
      <c r="L37" s="34"/>
    </row>
    <row r="38" spans="2:12" x14ac:dyDescent="0.25">
      <c r="B38" s="3">
        <v>37</v>
      </c>
      <c r="C38" s="33" t="e">
        <f t="shared" si="5"/>
        <v>#VALUE!</v>
      </c>
      <c r="D38" s="33" t="e">
        <f t="shared" si="6"/>
        <v>#VALUE!</v>
      </c>
      <c r="E38" s="33" t="e">
        <f t="shared" si="7"/>
        <v>#VALUE!</v>
      </c>
      <c r="F38" s="28"/>
      <c r="H38" s="40">
        <v>37</v>
      </c>
      <c r="I38" s="41"/>
      <c r="J38" s="41"/>
      <c r="K38" s="41"/>
      <c r="L38" s="34"/>
    </row>
    <row r="39" spans="2:12" x14ac:dyDescent="0.25">
      <c r="B39" s="3">
        <v>38</v>
      </c>
      <c r="C39" s="33">
        <f t="shared" si="5"/>
        <v>1.3626967592592592E-2</v>
      </c>
      <c r="D39" s="33">
        <f t="shared" si="6"/>
        <v>2.8694328703703708E-2</v>
      </c>
      <c r="E39" s="33">
        <f t="shared" si="7"/>
        <v>4.2513078703703709E-2</v>
      </c>
      <c r="F39" s="28"/>
      <c r="H39" s="40">
        <v>38</v>
      </c>
      <c r="I39" s="41" t="s">
        <v>547</v>
      </c>
      <c r="J39" s="41" t="s">
        <v>671</v>
      </c>
      <c r="K39" s="41" t="s">
        <v>785</v>
      </c>
      <c r="L39" s="34"/>
    </row>
    <row r="40" spans="2:12" x14ac:dyDescent="0.25">
      <c r="B40" s="3">
        <v>39</v>
      </c>
      <c r="C40" s="33">
        <f t="shared" si="5"/>
        <v>1.2319907407407406E-2</v>
      </c>
      <c r="D40" s="33">
        <f t="shared" si="6"/>
        <v>2.5303935185185186E-2</v>
      </c>
      <c r="E40" s="33">
        <f t="shared" si="7"/>
        <v>3.8591898148148146E-2</v>
      </c>
      <c r="F40" s="28"/>
      <c r="H40" s="40">
        <v>39</v>
      </c>
      <c r="I40" s="41" t="s">
        <v>720</v>
      </c>
      <c r="J40" s="41" t="s">
        <v>641</v>
      </c>
      <c r="K40" s="41" t="s">
        <v>757</v>
      </c>
      <c r="L40" s="34"/>
    </row>
    <row r="41" spans="2:12" x14ac:dyDescent="0.25">
      <c r="B41" s="3">
        <v>40</v>
      </c>
      <c r="C41" s="33">
        <f t="shared" si="5"/>
        <v>1.3416550925925926E-2</v>
      </c>
      <c r="D41" s="33">
        <f t="shared" si="6"/>
        <v>2.7737962962962964E-2</v>
      </c>
      <c r="E41" s="33">
        <f t="shared" si="7"/>
        <v>4.1661921296296298E-2</v>
      </c>
      <c r="F41" s="28"/>
      <c r="H41" s="40">
        <v>40</v>
      </c>
      <c r="I41" s="41" t="s">
        <v>544</v>
      </c>
      <c r="J41" s="41" t="s">
        <v>664</v>
      </c>
      <c r="K41" s="41" t="s">
        <v>780</v>
      </c>
      <c r="L41" s="34"/>
    </row>
    <row r="42" spans="2:12" x14ac:dyDescent="0.25">
      <c r="B42" s="3">
        <v>41</v>
      </c>
      <c r="C42" s="33">
        <f t="shared" si="5"/>
        <v>1.3416550925925926E-2</v>
      </c>
      <c r="D42" s="33">
        <f t="shared" si="6"/>
        <v>2.6774652777777779E-2</v>
      </c>
      <c r="E42" s="33">
        <f t="shared" si="7"/>
        <v>4.0418055555555554E-2</v>
      </c>
      <c r="F42" s="28"/>
      <c r="H42" s="40">
        <v>41</v>
      </c>
      <c r="I42" s="41" t="s">
        <v>544</v>
      </c>
      <c r="J42" s="41" t="s">
        <v>652</v>
      </c>
      <c r="K42" s="41" t="s">
        <v>770</v>
      </c>
      <c r="L42" s="34"/>
    </row>
    <row r="43" spans="2:12" x14ac:dyDescent="0.25">
      <c r="B43" s="3">
        <v>42</v>
      </c>
      <c r="C43" s="33">
        <f t="shared" si="5"/>
        <v>1.2535069444444444E-2</v>
      </c>
      <c r="D43" s="33">
        <f t="shared" si="6"/>
        <v>2.5339004629629628E-2</v>
      </c>
      <c r="E43" s="33">
        <f t="shared" si="7"/>
        <v>3.7874074074074074E-2</v>
      </c>
      <c r="F43" s="28"/>
      <c r="H43" s="40">
        <v>42</v>
      </c>
      <c r="I43" s="41" t="s">
        <v>531</v>
      </c>
      <c r="J43" s="41" t="s">
        <v>642</v>
      </c>
      <c r="K43" s="41" t="s">
        <v>753</v>
      </c>
      <c r="L43" s="34"/>
    </row>
    <row r="44" spans="2:12" x14ac:dyDescent="0.25">
      <c r="B44" s="3">
        <v>43</v>
      </c>
      <c r="C44" s="33">
        <f t="shared" si="5"/>
        <v>1.2944212962962963E-2</v>
      </c>
      <c r="D44" s="33" t="e">
        <f t="shared" si="6"/>
        <v>#VALUE!</v>
      </c>
      <c r="E44" s="33" t="e">
        <f t="shared" si="7"/>
        <v>#VALUE!</v>
      </c>
      <c r="F44" s="28"/>
      <c r="H44" s="40">
        <v>43</v>
      </c>
      <c r="I44" s="41" t="s">
        <v>537</v>
      </c>
      <c r="J44" s="41"/>
      <c r="K44" s="41"/>
      <c r="L44" s="34"/>
    </row>
    <row r="45" spans="2:12" x14ac:dyDescent="0.25">
      <c r="B45" s="3">
        <v>44</v>
      </c>
      <c r="C45" s="33">
        <f t="shared" si="5"/>
        <v>1.5850578703703704E-2</v>
      </c>
      <c r="D45" s="33">
        <f t="shared" si="6"/>
        <v>3.0211805555555558E-2</v>
      </c>
      <c r="E45" s="33">
        <f t="shared" si="7"/>
        <v>4.451458333333333E-2</v>
      </c>
      <c r="F45" s="28"/>
      <c r="H45" s="40">
        <v>44</v>
      </c>
      <c r="I45" s="41" t="s">
        <v>587</v>
      </c>
      <c r="J45" s="41" t="s">
        <v>686</v>
      </c>
      <c r="K45" s="41" t="s">
        <v>800</v>
      </c>
      <c r="L45" s="34"/>
    </row>
    <row r="46" spans="2:12" x14ac:dyDescent="0.25">
      <c r="B46" s="3">
        <v>45</v>
      </c>
      <c r="C46" s="33">
        <f t="shared" si="5"/>
        <v>1.7204398148148149E-2</v>
      </c>
      <c r="D46" s="33">
        <f t="shared" si="6"/>
        <v>3.3742476851851853E-2</v>
      </c>
      <c r="E46" s="33">
        <f t="shared" si="7"/>
        <v>4.9399074074074067E-2</v>
      </c>
      <c r="F46" s="28"/>
      <c r="H46" s="40">
        <v>45</v>
      </c>
      <c r="I46" s="41" t="s">
        <v>601</v>
      </c>
      <c r="J46" s="41" t="s">
        <v>713</v>
      </c>
      <c r="K46" s="41" t="s">
        <v>838</v>
      </c>
      <c r="L46" s="34"/>
    </row>
    <row r="47" spans="2:12" x14ac:dyDescent="0.25">
      <c r="B47" s="3">
        <v>46</v>
      </c>
      <c r="C47" s="33">
        <f t="shared" si="5"/>
        <v>1.2214699074074074E-2</v>
      </c>
      <c r="D47" s="33">
        <f t="shared" si="6"/>
        <v>2.3891666666666669E-2</v>
      </c>
      <c r="E47" s="33">
        <f t="shared" si="7"/>
        <v>3.6239699074074073E-2</v>
      </c>
      <c r="F47" s="28"/>
      <c r="H47" s="40">
        <v>46</v>
      </c>
      <c r="I47" s="41" t="s">
        <v>526</v>
      </c>
      <c r="J47" s="41" t="s">
        <v>632</v>
      </c>
      <c r="K47" s="41" t="s">
        <v>739</v>
      </c>
      <c r="L47" s="34"/>
    </row>
    <row r="48" spans="2:12" x14ac:dyDescent="0.25">
      <c r="B48" s="3">
        <v>47</v>
      </c>
      <c r="C48" s="33">
        <f t="shared" si="5"/>
        <v>1.4368171296296297E-2</v>
      </c>
      <c r="D48" s="33">
        <f t="shared" si="6"/>
        <v>3.0024768518518517E-2</v>
      </c>
      <c r="E48" s="33">
        <f t="shared" si="7"/>
        <v>4.676157407407408E-2</v>
      </c>
      <c r="F48" s="28"/>
      <c r="H48" s="40">
        <v>47</v>
      </c>
      <c r="I48" s="41" t="s">
        <v>560</v>
      </c>
      <c r="J48" s="41" t="s">
        <v>684</v>
      </c>
      <c r="K48" s="41" t="s">
        <v>817</v>
      </c>
      <c r="L48" s="34"/>
    </row>
    <row r="49" spans="2:12" x14ac:dyDescent="0.25">
      <c r="B49" s="3">
        <v>48</v>
      </c>
      <c r="C49" s="33" t="e">
        <f t="shared" si="5"/>
        <v>#VALUE!</v>
      </c>
      <c r="D49" s="33" t="e">
        <f t="shared" si="6"/>
        <v>#VALUE!</v>
      </c>
      <c r="E49" s="33" t="e">
        <f t="shared" si="7"/>
        <v>#VALUE!</v>
      </c>
      <c r="F49" s="28"/>
      <c r="H49" s="40">
        <v>48</v>
      </c>
      <c r="I49" s="41"/>
      <c r="J49" s="41"/>
      <c r="K49" s="41"/>
      <c r="L49" s="34"/>
    </row>
    <row r="50" spans="2:12" x14ac:dyDescent="0.25">
      <c r="B50" s="3">
        <v>49</v>
      </c>
      <c r="C50" s="33" t="e">
        <f t="shared" si="5"/>
        <v>#VALUE!</v>
      </c>
      <c r="D50" s="33" t="e">
        <f t="shared" si="6"/>
        <v>#VALUE!</v>
      </c>
      <c r="E50" s="33" t="e">
        <f t="shared" si="7"/>
        <v>#VALUE!</v>
      </c>
      <c r="F50" s="28"/>
      <c r="H50" s="40">
        <v>49</v>
      </c>
      <c r="I50" s="41"/>
      <c r="J50" s="41"/>
      <c r="K50" s="41"/>
      <c r="L50" s="34"/>
    </row>
    <row r="51" spans="2:12" x14ac:dyDescent="0.25">
      <c r="B51" s="3">
        <v>50</v>
      </c>
      <c r="C51" s="33" t="e">
        <f t="shared" si="5"/>
        <v>#VALUE!</v>
      </c>
      <c r="D51" s="33" t="e">
        <f t="shared" si="6"/>
        <v>#VALUE!</v>
      </c>
      <c r="E51" s="33" t="e">
        <f t="shared" si="7"/>
        <v>#VALUE!</v>
      </c>
      <c r="F51" s="28"/>
      <c r="H51" s="40">
        <v>50</v>
      </c>
      <c r="I51" s="41"/>
      <c r="J51" s="41"/>
      <c r="K51" s="41"/>
      <c r="L51" s="34"/>
    </row>
    <row r="52" spans="2:12" x14ac:dyDescent="0.25">
      <c r="B52" s="3">
        <v>51</v>
      </c>
      <c r="C52" s="33">
        <f t="shared" si="5"/>
        <v>1.2460185185185185E-2</v>
      </c>
      <c r="D52" s="33">
        <f t="shared" si="6"/>
        <v>2.3798148148148152E-2</v>
      </c>
      <c r="E52" s="33">
        <f t="shared" si="7"/>
        <v>3.5895949074074077E-2</v>
      </c>
      <c r="F52" s="28"/>
      <c r="H52" s="40">
        <v>51</v>
      </c>
      <c r="I52" s="41" t="s">
        <v>529</v>
      </c>
      <c r="J52" s="41" t="s">
        <v>630</v>
      </c>
      <c r="K52" s="41" t="s">
        <v>736</v>
      </c>
      <c r="L52" s="34"/>
    </row>
    <row r="53" spans="2:12" x14ac:dyDescent="0.25">
      <c r="B53" s="3">
        <v>52</v>
      </c>
      <c r="C53" s="33">
        <f t="shared" si="5"/>
        <v>1.327627314814815E-2</v>
      </c>
      <c r="D53" s="33">
        <f t="shared" si="6"/>
        <v>2.5846412037037039E-2</v>
      </c>
      <c r="E53" s="33">
        <f t="shared" si="7"/>
        <v>3.8416550925925927E-2</v>
      </c>
      <c r="F53" s="28"/>
      <c r="H53" s="40">
        <v>52</v>
      </c>
      <c r="I53" s="41" t="s">
        <v>847</v>
      </c>
      <c r="J53" s="41" t="s">
        <v>648</v>
      </c>
      <c r="K53" s="41" t="s">
        <v>755</v>
      </c>
      <c r="L53" s="34"/>
    </row>
    <row r="54" spans="2:12" x14ac:dyDescent="0.25">
      <c r="B54" s="3">
        <v>53</v>
      </c>
      <c r="C54" s="33">
        <f t="shared" si="5"/>
        <v>1.3107870370370372E-2</v>
      </c>
      <c r="D54" s="33">
        <f t="shared" si="6"/>
        <v>2.6809722222222224E-2</v>
      </c>
      <c r="E54" s="33">
        <f t="shared" si="7"/>
        <v>4.0226273148148146E-2</v>
      </c>
      <c r="F54" s="28"/>
      <c r="H54" s="40">
        <v>53</v>
      </c>
      <c r="I54" s="41" t="s">
        <v>539</v>
      </c>
      <c r="J54" s="41" t="s">
        <v>654</v>
      </c>
      <c r="K54" s="41" t="s">
        <v>767</v>
      </c>
      <c r="L54" s="34"/>
    </row>
    <row r="55" spans="2:12" x14ac:dyDescent="0.25">
      <c r="B55" s="3">
        <v>54</v>
      </c>
      <c r="C55" s="33">
        <f t="shared" si="5"/>
        <v>1.4887268518518517E-2</v>
      </c>
      <c r="D55" s="33">
        <f t="shared" si="6"/>
        <v>2.8869675925925927E-2</v>
      </c>
      <c r="E55" s="33">
        <f t="shared" si="7"/>
        <v>4.2735185185185182E-2</v>
      </c>
      <c r="F55" s="28"/>
      <c r="H55" s="40">
        <v>54</v>
      </c>
      <c r="I55" s="41" t="s">
        <v>569</v>
      </c>
      <c r="J55" s="41" t="s">
        <v>673</v>
      </c>
      <c r="K55" s="41" t="s">
        <v>787</v>
      </c>
      <c r="L55" s="34"/>
    </row>
    <row r="56" spans="2:12" x14ac:dyDescent="0.25">
      <c r="B56" s="3">
        <v>55</v>
      </c>
      <c r="C56" s="33">
        <f t="shared" si="5"/>
        <v>1.7169328703703701E-2</v>
      </c>
      <c r="D56" s="33">
        <f t="shared" si="6"/>
        <v>3.4436921296296295E-2</v>
      </c>
      <c r="E56" s="33">
        <f t="shared" si="7"/>
        <v>5.4907870370370371E-2</v>
      </c>
      <c r="F56" s="28"/>
      <c r="H56" s="40">
        <v>55</v>
      </c>
      <c r="I56" s="41" t="s">
        <v>599</v>
      </c>
      <c r="J56" s="41" t="s">
        <v>718</v>
      </c>
      <c r="K56" s="41" t="s">
        <v>867</v>
      </c>
      <c r="L56" s="34"/>
    </row>
    <row r="57" spans="2:12" x14ac:dyDescent="0.25">
      <c r="B57" s="3">
        <v>56</v>
      </c>
      <c r="C57" s="33">
        <f t="shared" si="5"/>
        <v>1.2815624999999999E-2</v>
      </c>
      <c r="D57" s="33">
        <f t="shared" si="6"/>
        <v>2.7258680555555553E-2</v>
      </c>
      <c r="E57" s="33">
        <f t="shared" si="7"/>
        <v>4.1018981481481483E-2</v>
      </c>
      <c r="F57" s="28"/>
      <c r="H57" s="40">
        <v>56</v>
      </c>
      <c r="I57" s="41" t="s">
        <v>534</v>
      </c>
      <c r="J57" s="41" t="s">
        <v>660</v>
      </c>
      <c r="K57" s="41" t="s">
        <v>774</v>
      </c>
      <c r="L57" s="34"/>
    </row>
    <row r="58" spans="2:12" x14ac:dyDescent="0.25">
      <c r="B58" s="3">
        <v>57</v>
      </c>
      <c r="C58" s="33">
        <f t="shared" si="5"/>
        <v>1.486388888888889E-2</v>
      </c>
      <c r="D58" s="33">
        <f t="shared" si="6"/>
        <v>3.0754282407407407E-2</v>
      </c>
      <c r="E58" s="33">
        <f t="shared" si="7"/>
        <v>4.5559722222222217E-2</v>
      </c>
      <c r="F58" s="28"/>
      <c r="H58" s="40">
        <v>57</v>
      </c>
      <c r="I58" s="41" t="s">
        <v>568</v>
      </c>
      <c r="J58" s="41" t="s">
        <v>692</v>
      </c>
      <c r="K58" s="41" t="s">
        <v>804</v>
      </c>
      <c r="L58" s="34"/>
    </row>
    <row r="59" spans="2:12" x14ac:dyDescent="0.25">
      <c r="B59" s="3">
        <v>58</v>
      </c>
      <c r="C59" s="33">
        <f t="shared" si="5"/>
        <v>1.4134374999999999E-2</v>
      </c>
      <c r="D59" s="33">
        <f t="shared" si="6"/>
        <v>2.9552430555555554E-2</v>
      </c>
      <c r="E59" s="33">
        <f t="shared" si="7"/>
        <v>4.4689930555555556E-2</v>
      </c>
      <c r="F59" s="28"/>
      <c r="H59" s="40">
        <v>58</v>
      </c>
      <c r="I59" s="41" t="s">
        <v>555</v>
      </c>
      <c r="J59" s="41" t="s">
        <v>679</v>
      </c>
      <c r="K59" s="41" t="s">
        <v>801</v>
      </c>
      <c r="L59" s="34"/>
    </row>
    <row r="60" spans="2:12" x14ac:dyDescent="0.25">
      <c r="B60" s="3">
        <v>59</v>
      </c>
      <c r="C60" s="33">
        <f t="shared" si="5"/>
        <v>1.7122569444444447E-2</v>
      </c>
      <c r="D60" s="33">
        <f t="shared" si="6"/>
        <v>3.5295023148148148E-2</v>
      </c>
      <c r="E60" s="33">
        <f t="shared" si="7"/>
        <v>5.1552546296296291E-2</v>
      </c>
      <c r="F60" s="28"/>
      <c r="H60" s="40">
        <v>59</v>
      </c>
      <c r="I60" s="41" t="s">
        <v>597</v>
      </c>
      <c r="J60" s="41" t="s">
        <v>727</v>
      </c>
      <c r="K60" s="41" t="s">
        <v>852</v>
      </c>
      <c r="L60" s="34"/>
    </row>
    <row r="61" spans="2:12" x14ac:dyDescent="0.25">
      <c r="B61" s="3">
        <v>60</v>
      </c>
      <c r="C61" s="33">
        <f t="shared" si="5"/>
        <v>1.5558333333333334E-2</v>
      </c>
      <c r="D61" s="33">
        <f t="shared" si="6"/>
        <v>3.2260069444444449E-2</v>
      </c>
      <c r="E61" s="33">
        <f t="shared" si="7"/>
        <v>4.7217476851851854E-2</v>
      </c>
      <c r="F61" s="28"/>
      <c r="H61" s="40">
        <v>60</v>
      </c>
      <c r="I61" s="41" t="s">
        <v>579</v>
      </c>
      <c r="J61" s="41" t="s">
        <v>704</v>
      </c>
      <c r="K61" s="41" t="s">
        <v>820</v>
      </c>
      <c r="L61" s="34"/>
    </row>
    <row r="62" spans="2:12" x14ac:dyDescent="0.25">
      <c r="B62" s="3">
        <v>61</v>
      </c>
      <c r="C62" s="33">
        <f t="shared" si="5"/>
        <v>1.3428240740740741E-2</v>
      </c>
      <c r="D62" s="33">
        <f t="shared" si="6"/>
        <v>2.7457407407407406E-2</v>
      </c>
      <c r="E62" s="33">
        <f t="shared" si="7"/>
        <v>4.0663541666666671E-2</v>
      </c>
      <c r="F62" s="28"/>
      <c r="H62" s="40">
        <v>61</v>
      </c>
      <c r="I62" s="41" t="s">
        <v>545</v>
      </c>
      <c r="J62" s="41" t="s">
        <v>662</v>
      </c>
      <c r="K62" s="41" t="s">
        <v>772</v>
      </c>
      <c r="L62" s="34"/>
    </row>
    <row r="63" spans="2:12" x14ac:dyDescent="0.25">
      <c r="B63" s="3">
        <v>62</v>
      </c>
      <c r="C63" s="33" t="e">
        <f t="shared" si="5"/>
        <v>#VALUE!</v>
      </c>
      <c r="D63" s="33" t="e">
        <f t="shared" si="6"/>
        <v>#VALUE!</v>
      </c>
      <c r="E63" s="33" t="e">
        <f t="shared" si="7"/>
        <v>#VALUE!</v>
      </c>
      <c r="F63" s="28"/>
      <c r="H63" s="40">
        <v>62</v>
      </c>
      <c r="I63" s="41"/>
      <c r="J63" s="41"/>
      <c r="K63" s="41"/>
      <c r="L63" s="34"/>
    </row>
    <row r="64" spans="2:12" x14ac:dyDescent="0.25">
      <c r="B64" s="3">
        <v>63</v>
      </c>
      <c r="C64" s="33">
        <f t="shared" si="5"/>
        <v>1.4770370370370369E-2</v>
      </c>
      <c r="D64" s="33">
        <f t="shared" si="6"/>
        <v>3.088287037037037E-2</v>
      </c>
      <c r="E64" s="33">
        <f t="shared" si="7"/>
        <v>4.6429513888888892E-2</v>
      </c>
      <c r="F64" s="28"/>
      <c r="H64" s="40">
        <v>63</v>
      </c>
      <c r="I64" s="41" t="s">
        <v>567</v>
      </c>
      <c r="J64" s="41" t="s">
        <v>693</v>
      </c>
      <c r="K64" s="41" t="s">
        <v>812</v>
      </c>
      <c r="L64" s="34"/>
    </row>
    <row r="65" spans="2:12" x14ac:dyDescent="0.25">
      <c r="B65" s="3">
        <v>64</v>
      </c>
      <c r="C65" s="33">
        <f t="shared" si="5"/>
        <v>1.8628356481481482E-2</v>
      </c>
      <c r="D65" s="33">
        <f t="shared" si="6"/>
        <v>4.161516203703703E-2</v>
      </c>
      <c r="E65" s="33">
        <f t="shared" si="7"/>
        <v>5.8071412037037036E-2</v>
      </c>
      <c r="F65" s="28"/>
      <c r="H65" s="40">
        <v>64</v>
      </c>
      <c r="I65" s="41" t="s">
        <v>612</v>
      </c>
      <c r="J65" s="41" t="s">
        <v>779</v>
      </c>
      <c r="K65" s="41" t="s">
        <v>882</v>
      </c>
      <c r="L65" s="34"/>
    </row>
    <row r="66" spans="2:12" x14ac:dyDescent="0.25">
      <c r="B66" s="3">
        <v>65</v>
      </c>
      <c r="C66" s="33">
        <f t="shared" si="5"/>
        <v>1.2343287037037036E-2</v>
      </c>
      <c r="D66" s="33">
        <f t="shared" si="6"/>
        <v>2.5823032407407409E-2</v>
      </c>
      <c r="E66" s="33">
        <f t="shared" si="7"/>
        <v>3.9665162037037037E-2</v>
      </c>
      <c r="F66" s="28"/>
      <c r="H66" s="40">
        <v>65</v>
      </c>
      <c r="I66" s="41" t="s">
        <v>528</v>
      </c>
      <c r="J66" s="41" t="s">
        <v>647</v>
      </c>
      <c r="K66" s="41" t="s">
        <v>764</v>
      </c>
      <c r="L66" s="34"/>
    </row>
    <row r="67" spans="2:12" x14ac:dyDescent="0.25">
      <c r="B67" s="3">
        <v>66</v>
      </c>
      <c r="C67" s="33">
        <f t="shared" si="5"/>
        <v>1.8453009259259259E-2</v>
      </c>
      <c r="D67" s="33">
        <f t="shared" si="6"/>
        <v>3.3941203703703703E-2</v>
      </c>
      <c r="E67" s="33">
        <f t="shared" si="7"/>
        <v>4.8622800925925934E-2</v>
      </c>
      <c r="F67" s="28"/>
      <c r="H67" s="40">
        <v>66</v>
      </c>
      <c r="I67" s="41" t="s">
        <v>611</v>
      </c>
      <c r="J67" s="41" t="s">
        <v>714</v>
      </c>
      <c r="K67" s="41" t="s">
        <v>833</v>
      </c>
      <c r="L67" s="34"/>
    </row>
    <row r="68" spans="2:12" x14ac:dyDescent="0.25">
      <c r="B68" s="3">
        <v>67</v>
      </c>
      <c r="C68" s="33">
        <f t="shared" si="5"/>
        <v>1.2687037037037037E-2</v>
      </c>
      <c r="D68" s="33">
        <f t="shared" si="6"/>
        <v>2.5717824074074077E-2</v>
      </c>
      <c r="E68" s="33">
        <f t="shared" si="7"/>
        <v>3.9344791666666663E-2</v>
      </c>
      <c r="F68" s="28"/>
      <c r="H68" s="40">
        <v>67</v>
      </c>
      <c r="I68" s="41" t="s">
        <v>532</v>
      </c>
      <c r="J68" s="41" t="s">
        <v>645</v>
      </c>
      <c r="K68" s="41" t="s">
        <v>762</v>
      </c>
      <c r="L68" s="34"/>
    </row>
    <row r="69" spans="2:12" x14ac:dyDescent="0.25">
      <c r="B69" s="3">
        <v>68</v>
      </c>
      <c r="C69" s="33">
        <f t="shared" si="5"/>
        <v>1.4461689814814814E-2</v>
      </c>
      <c r="D69" s="33">
        <f t="shared" si="6"/>
        <v>3.0504050925925924E-2</v>
      </c>
      <c r="E69" s="33" t="e">
        <f t="shared" si="7"/>
        <v>#VALUE!</v>
      </c>
      <c r="F69" s="28"/>
      <c r="H69" s="40">
        <v>68</v>
      </c>
      <c r="I69" s="41" t="s">
        <v>561</v>
      </c>
      <c r="J69" s="41" t="s">
        <v>688</v>
      </c>
      <c r="K69" s="41"/>
      <c r="L69" s="34"/>
    </row>
    <row r="70" spans="2:12" x14ac:dyDescent="0.25">
      <c r="B70" s="3">
        <v>69</v>
      </c>
      <c r="C70" s="33">
        <f t="shared" si="5"/>
        <v>1.3888888888888888E-2</v>
      </c>
      <c r="D70" s="33">
        <f t="shared" si="6"/>
        <v>2.938877314814815E-2</v>
      </c>
      <c r="E70" s="33">
        <f t="shared" si="7"/>
        <v>4.4299421296296299E-2</v>
      </c>
      <c r="F70" s="28"/>
      <c r="H70" s="40">
        <v>69</v>
      </c>
      <c r="I70" s="41" t="s">
        <v>552</v>
      </c>
      <c r="J70" s="41" t="s">
        <v>677</v>
      </c>
      <c r="K70" s="41" t="s">
        <v>797</v>
      </c>
      <c r="L70" s="34"/>
    </row>
    <row r="71" spans="2:12" x14ac:dyDescent="0.25">
      <c r="B71" s="3">
        <v>70</v>
      </c>
      <c r="C71" s="33">
        <f t="shared" si="5"/>
        <v>1.5570023148148149E-2</v>
      </c>
      <c r="D71" s="33">
        <f t="shared" si="6"/>
        <v>3.151886574074074E-2</v>
      </c>
      <c r="E71" s="33">
        <f t="shared" si="7"/>
        <v>4.7865162037037036E-2</v>
      </c>
      <c r="F71" s="28"/>
      <c r="H71" s="40">
        <v>70</v>
      </c>
      <c r="I71" s="41" t="s">
        <v>580</v>
      </c>
      <c r="J71" s="41" t="s">
        <v>697</v>
      </c>
      <c r="K71" s="41" t="s">
        <v>827</v>
      </c>
      <c r="L71" s="34"/>
    </row>
    <row r="72" spans="2:12" x14ac:dyDescent="0.25">
      <c r="B72" s="3">
        <v>71</v>
      </c>
      <c r="C72" s="33">
        <f t="shared" si="5"/>
        <v>1.2839004629629629E-2</v>
      </c>
      <c r="D72" s="33">
        <f t="shared" si="6"/>
        <v>2.5654629629629628E-2</v>
      </c>
      <c r="E72" s="33">
        <f t="shared" si="7"/>
        <v>3.8638657407407406E-2</v>
      </c>
      <c r="F72" s="28"/>
      <c r="H72" s="40">
        <v>71</v>
      </c>
      <c r="I72" s="41" t="s">
        <v>535</v>
      </c>
      <c r="J72" s="41" t="s">
        <v>644</v>
      </c>
      <c r="K72" s="41" t="s">
        <v>758</v>
      </c>
      <c r="L72" s="34"/>
    </row>
    <row r="73" spans="2:12" x14ac:dyDescent="0.25">
      <c r="B73" s="3">
        <v>72</v>
      </c>
      <c r="C73" s="33">
        <f t="shared" si="5"/>
        <v>1.2885763888888888E-2</v>
      </c>
      <c r="D73" s="33">
        <f t="shared" si="6"/>
        <v>2.6821412037037039E-2</v>
      </c>
      <c r="E73" s="33">
        <f t="shared" si="7"/>
        <v>4.1264467592592592E-2</v>
      </c>
      <c r="F73" s="28"/>
      <c r="H73" s="40">
        <v>72</v>
      </c>
      <c r="I73" s="41" t="s">
        <v>536</v>
      </c>
      <c r="J73" s="41" t="s">
        <v>655</v>
      </c>
      <c r="K73" s="41" t="s">
        <v>777</v>
      </c>
      <c r="L73" s="34"/>
    </row>
    <row r="74" spans="2:12" x14ac:dyDescent="0.25">
      <c r="B74" s="3">
        <v>73</v>
      </c>
      <c r="C74" s="33">
        <f t="shared" si="5"/>
        <v>1.5324537037037038E-2</v>
      </c>
      <c r="D74" s="33">
        <f t="shared" si="6"/>
        <v>2.9861111111111113E-2</v>
      </c>
      <c r="E74" s="33">
        <f t="shared" si="7"/>
        <v>4.3866898148148148E-2</v>
      </c>
      <c r="F74" s="28"/>
      <c r="H74" s="40">
        <v>73</v>
      </c>
      <c r="I74" s="41" t="s">
        <v>578</v>
      </c>
      <c r="J74" s="41" t="s">
        <v>681</v>
      </c>
      <c r="K74" s="41" t="s">
        <v>794</v>
      </c>
      <c r="L74" s="34"/>
    </row>
    <row r="75" spans="2:12" x14ac:dyDescent="0.25">
      <c r="B75" s="3">
        <v>74</v>
      </c>
      <c r="C75" s="33">
        <f t="shared" si="5"/>
        <v>1.3860763888888889E-2</v>
      </c>
      <c r="D75" s="33">
        <f t="shared" si="6"/>
        <v>2.6786342592592591E-2</v>
      </c>
      <c r="E75" s="33">
        <f t="shared" si="7"/>
        <v>4.0144444444444448E-2</v>
      </c>
      <c r="F75" s="28"/>
      <c r="H75" s="40">
        <v>74</v>
      </c>
      <c r="I75" s="41" t="s">
        <v>551</v>
      </c>
      <c r="J75" s="41" t="s">
        <v>653</v>
      </c>
      <c r="K75" s="41" t="s">
        <v>766</v>
      </c>
      <c r="L75" s="34"/>
    </row>
    <row r="76" spans="2:12" x14ac:dyDescent="0.25">
      <c r="B76" s="3">
        <v>75</v>
      </c>
      <c r="C76" s="33">
        <f t="shared" si="5"/>
        <v>1.4122685185185184E-2</v>
      </c>
      <c r="D76" s="33">
        <f t="shared" si="6"/>
        <v>2.7894675925925927E-2</v>
      </c>
      <c r="E76" s="33">
        <f t="shared" si="7"/>
        <v>4.3004050925925928E-2</v>
      </c>
      <c r="F76" s="28"/>
      <c r="H76" s="40">
        <v>75</v>
      </c>
      <c r="I76" s="41" t="s">
        <v>554</v>
      </c>
      <c r="J76" s="41" t="s">
        <v>666</v>
      </c>
      <c r="K76" s="41" t="s">
        <v>789</v>
      </c>
      <c r="L76" s="34"/>
    </row>
    <row r="77" spans="2:12" x14ac:dyDescent="0.25">
      <c r="B77" s="3">
        <v>76</v>
      </c>
      <c r="C77" s="33">
        <f t="shared" si="5"/>
        <v>1.4485069444444445E-2</v>
      </c>
      <c r="D77" s="33">
        <f t="shared" si="6"/>
        <v>2.8350578703703704E-2</v>
      </c>
      <c r="E77" s="33">
        <f t="shared" si="7"/>
        <v>4.340625E-2</v>
      </c>
      <c r="F77" s="28"/>
      <c r="H77" s="40">
        <v>76</v>
      </c>
      <c r="I77" s="41" t="s">
        <v>563</v>
      </c>
      <c r="J77" s="41" t="s">
        <v>670</v>
      </c>
      <c r="K77" s="41" t="s">
        <v>791</v>
      </c>
      <c r="L77" s="34"/>
    </row>
    <row r="78" spans="2:12" x14ac:dyDescent="0.25">
      <c r="B78" s="3">
        <v>77</v>
      </c>
      <c r="C78" s="33">
        <f t="shared" si="5"/>
        <v>1.5277777777777777E-2</v>
      </c>
      <c r="D78" s="33">
        <f t="shared" si="6"/>
        <v>3.1624074074074075E-2</v>
      </c>
      <c r="E78" s="33" t="e">
        <f t="shared" si="7"/>
        <v>#VALUE!</v>
      </c>
      <c r="F78" s="28"/>
      <c r="H78" s="40">
        <v>77</v>
      </c>
      <c r="I78" s="41" t="s">
        <v>577</v>
      </c>
      <c r="J78" s="41" t="s">
        <v>698</v>
      </c>
      <c r="K78" s="41"/>
      <c r="L78" s="34"/>
    </row>
    <row r="79" spans="2:12" x14ac:dyDescent="0.25">
      <c r="B79" s="3">
        <v>78</v>
      </c>
      <c r="C79" s="33">
        <f t="shared" si="5"/>
        <v>1.5698611111111111E-2</v>
      </c>
      <c r="D79" s="33">
        <f t="shared" si="6"/>
        <v>3.594270833333333E-2</v>
      </c>
      <c r="E79" s="33">
        <f t="shared" si="7"/>
        <v>5.2644444444444445E-2</v>
      </c>
      <c r="F79" s="28"/>
      <c r="H79" s="40">
        <v>78</v>
      </c>
      <c r="I79" s="41" t="s">
        <v>583</v>
      </c>
      <c r="J79" s="41" t="s">
        <v>737</v>
      </c>
      <c r="K79" s="41" t="s">
        <v>857</v>
      </c>
      <c r="L79" s="34"/>
    </row>
    <row r="80" spans="2:12" x14ac:dyDescent="0.25">
      <c r="B80" s="3">
        <v>79</v>
      </c>
      <c r="C80" s="33">
        <f t="shared" si="5"/>
        <v>1.7606597222222221E-2</v>
      </c>
      <c r="D80" s="33">
        <f t="shared" si="6"/>
        <v>3.4897569444444443E-2</v>
      </c>
      <c r="E80" s="33">
        <f t="shared" si="7"/>
        <v>4.9160532407407413E-2</v>
      </c>
      <c r="F80" s="28"/>
      <c r="H80" s="40">
        <v>79</v>
      </c>
      <c r="I80" s="41" t="s">
        <v>607</v>
      </c>
      <c r="J80" s="41" t="s">
        <v>722</v>
      </c>
      <c r="K80" s="41" t="s">
        <v>837</v>
      </c>
      <c r="L80" s="34"/>
    </row>
    <row r="81" spans="2:12" x14ac:dyDescent="0.25">
      <c r="B81" s="3">
        <v>80</v>
      </c>
      <c r="C81" s="33">
        <f t="shared" si="5"/>
        <v>1.486388888888889E-2</v>
      </c>
      <c r="D81" s="33">
        <f t="shared" si="6"/>
        <v>3.132013888888889E-2</v>
      </c>
      <c r="E81" s="33">
        <f t="shared" si="7"/>
        <v>4.8786458333333331E-2</v>
      </c>
      <c r="F81" s="28"/>
      <c r="H81" s="40">
        <v>80</v>
      </c>
      <c r="I81" s="41" t="s">
        <v>568</v>
      </c>
      <c r="J81" s="41" t="s">
        <v>695</v>
      </c>
      <c r="K81" s="41" t="s">
        <v>835</v>
      </c>
      <c r="L81" s="34"/>
    </row>
    <row r="82" spans="2:12" x14ac:dyDescent="0.25">
      <c r="B82" s="3">
        <v>81</v>
      </c>
      <c r="C82" s="33">
        <f t="shared" si="5"/>
        <v>1.5803819444444447E-2</v>
      </c>
      <c r="D82" s="33">
        <f t="shared" si="6"/>
        <v>3.1944444444444449E-2</v>
      </c>
      <c r="E82" s="33">
        <f t="shared" si="7"/>
        <v>4.7135648148148142E-2</v>
      </c>
      <c r="F82" s="28"/>
      <c r="H82" s="40">
        <v>81</v>
      </c>
      <c r="I82" s="41" t="s">
        <v>586</v>
      </c>
      <c r="J82" s="41" t="s">
        <v>701</v>
      </c>
      <c r="K82" s="41" t="s">
        <v>819</v>
      </c>
      <c r="L82" s="34"/>
    </row>
    <row r="83" spans="2:12" x14ac:dyDescent="0.25">
      <c r="B83" s="3">
        <v>82</v>
      </c>
      <c r="C83" s="33">
        <f t="shared" si="5"/>
        <v>1.422789351851852E-2</v>
      </c>
      <c r="D83" s="33">
        <f t="shared" si="6"/>
        <v>2.9762847222222222E-2</v>
      </c>
      <c r="E83" s="33">
        <f t="shared" si="7"/>
        <v>4.2548148148148147E-2</v>
      </c>
      <c r="F83" s="28"/>
      <c r="H83" s="40">
        <v>82</v>
      </c>
      <c r="I83" s="41" t="s">
        <v>557</v>
      </c>
      <c r="J83" s="41" t="s">
        <v>680</v>
      </c>
      <c r="K83" s="41" t="s">
        <v>786</v>
      </c>
      <c r="L83" s="34"/>
    </row>
    <row r="84" spans="2:12" x14ac:dyDescent="0.25">
      <c r="B84" s="3">
        <v>83</v>
      </c>
      <c r="C84" s="33">
        <f t="shared" si="5"/>
        <v>1.5757060185185186E-2</v>
      </c>
      <c r="D84" s="33">
        <f t="shared" si="6"/>
        <v>3.1740972222222226E-2</v>
      </c>
      <c r="E84" s="33">
        <f t="shared" si="7"/>
        <v>4.6808333333333334E-2</v>
      </c>
      <c r="F84" s="28"/>
      <c r="H84" s="40">
        <v>83</v>
      </c>
      <c r="I84" s="41" t="s">
        <v>585</v>
      </c>
      <c r="J84" s="41" t="s">
        <v>699</v>
      </c>
      <c r="K84" s="41" t="s">
        <v>815</v>
      </c>
      <c r="L84" s="34"/>
    </row>
    <row r="85" spans="2:12" x14ac:dyDescent="0.25">
      <c r="B85" s="3">
        <v>84</v>
      </c>
      <c r="C85" s="33">
        <f t="shared" si="5"/>
        <v>1.9830208333333332E-2</v>
      </c>
      <c r="D85" s="33">
        <f t="shared" si="6"/>
        <v>3.6473495370370375E-2</v>
      </c>
      <c r="E85" s="33">
        <f t="shared" si="7"/>
        <v>5.1996759259259256E-2</v>
      </c>
      <c r="F85" s="28"/>
      <c r="H85" s="40">
        <v>84</v>
      </c>
      <c r="I85" s="41" t="s">
        <v>619</v>
      </c>
      <c r="J85" s="41" t="s">
        <v>743</v>
      </c>
      <c r="K85" s="41" t="s">
        <v>855</v>
      </c>
      <c r="L85" s="34"/>
    </row>
    <row r="86" spans="2:12" x14ac:dyDescent="0.25">
      <c r="B86" s="3">
        <v>85</v>
      </c>
      <c r="C86" s="33">
        <f t="shared" si="5"/>
        <v>1.5109375000000001E-2</v>
      </c>
      <c r="D86" s="33">
        <f t="shared" si="6"/>
        <v>3.0917939814814815E-2</v>
      </c>
      <c r="E86" s="33">
        <f t="shared" si="7"/>
        <v>4.580520833333334E-2</v>
      </c>
      <c r="F86" s="28"/>
      <c r="H86" s="40">
        <v>85</v>
      </c>
      <c r="I86" s="41" t="s">
        <v>572</v>
      </c>
      <c r="J86" s="41" t="s">
        <v>694</v>
      </c>
      <c r="K86" s="41" t="s">
        <v>808</v>
      </c>
      <c r="L86" s="34"/>
    </row>
    <row r="87" spans="2:12" x14ac:dyDescent="0.25">
      <c r="B87" s="3">
        <v>86</v>
      </c>
      <c r="C87" s="33">
        <f t="shared" si="5"/>
        <v>1.6474884259259259E-2</v>
      </c>
      <c r="D87" s="33">
        <f t="shared" si="6"/>
        <v>3.2849305555555555E-2</v>
      </c>
      <c r="E87" s="33">
        <f t="shared" si="7"/>
        <v>4.6878472222222217E-2</v>
      </c>
      <c r="F87" s="28"/>
      <c r="H87" s="40">
        <v>86</v>
      </c>
      <c r="I87" s="41" t="s">
        <v>594</v>
      </c>
      <c r="J87" s="41" t="s">
        <v>710</v>
      </c>
      <c r="K87" s="41" t="s">
        <v>818</v>
      </c>
      <c r="L87" s="34"/>
    </row>
    <row r="88" spans="2:12" x14ac:dyDescent="0.25">
      <c r="B88" s="3">
        <v>87</v>
      </c>
      <c r="C88" s="33">
        <f t="shared" si="5"/>
        <v>1.8394560185185187E-2</v>
      </c>
      <c r="D88" s="33">
        <f t="shared" si="6"/>
        <v>3.8311342592592591E-2</v>
      </c>
      <c r="E88" s="33">
        <f t="shared" si="7"/>
        <v>5.8129861111111104E-2</v>
      </c>
      <c r="F88" s="28"/>
      <c r="H88" s="40">
        <v>87</v>
      </c>
      <c r="I88" s="41" t="s">
        <v>610</v>
      </c>
      <c r="J88" s="41" t="s">
        <v>754</v>
      </c>
      <c r="K88" s="41" t="s">
        <v>883</v>
      </c>
      <c r="L88" s="34"/>
    </row>
    <row r="89" spans="2:12" x14ac:dyDescent="0.25">
      <c r="B89" s="3">
        <v>88</v>
      </c>
      <c r="C89" s="33">
        <f t="shared" si="5"/>
        <v>1.5167824074074071E-2</v>
      </c>
      <c r="D89" s="33">
        <f t="shared" si="6"/>
        <v>3.3508680555555552E-2</v>
      </c>
      <c r="E89" s="33">
        <f t="shared" si="7"/>
        <v>5.057280092592592E-2</v>
      </c>
      <c r="F89" s="28"/>
      <c r="H89" s="40">
        <v>88</v>
      </c>
      <c r="I89" s="41" t="s">
        <v>574</v>
      </c>
      <c r="J89" s="41" t="s">
        <v>712</v>
      </c>
      <c r="K89" s="41" t="s">
        <v>843</v>
      </c>
      <c r="L89" s="34"/>
    </row>
    <row r="90" spans="2:12" x14ac:dyDescent="0.25">
      <c r="B90" s="3">
        <v>89</v>
      </c>
      <c r="C90" s="33">
        <f t="shared" si="5"/>
        <v>1.8698495370370372E-2</v>
      </c>
      <c r="D90" s="33">
        <f t="shared" si="6"/>
        <v>3.8580208333333331E-2</v>
      </c>
      <c r="E90" s="33">
        <f t="shared" si="7"/>
        <v>5.5059837962962967E-2</v>
      </c>
      <c r="F90" s="28"/>
      <c r="H90" s="40">
        <v>89</v>
      </c>
      <c r="I90" s="41" t="s">
        <v>614</v>
      </c>
      <c r="J90" s="41" t="s">
        <v>756</v>
      </c>
      <c r="K90" s="41" t="s">
        <v>868</v>
      </c>
      <c r="L90" s="34"/>
    </row>
    <row r="91" spans="2:12" x14ac:dyDescent="0.25">
      <c r="B91" s="3">
        <v>90</v>
      </c>
      <c r="C91" s="33">
        <f t="shared" si="5"/>
        <v>1.4473379629629628E-2</v>
      </c>
      <c r="D91" s="33">
        <f t="shared" si="6"/>
        <v>2.9493981481481482E-2</v>
      </c>
      <c r="E91" s="33">
        <f t="shared" si="7"/>
        <v>4.5325925925925929E-2</v>
      </c>
      <c r="F91" s="28"/>
      <c r="H91" s="40">
        <v>90</v>
      </c>
      <c r="I91" s="41" t="s">
        <v>562</v>
      </c>
      <c r="J91" s="41" t="s">
        <v>678</v>
      </c>
      <c r="K91" s="41" t="s">
        <v>803</v>
      </c>
      <c r="L91" s="34"/>
    </row>
    <row r="92" spans="2:12" x14ac:dyDescent="0.25">
      <c r="B92" s="3">
        <v>91</v>
      </c>
      <c r="C92" s="33">
        <f t="shared" si="5"/>
        <v>1.5944097222222221E-2</v>
      </c>
      <c r="D92" s="33">
        <f t="shared" si="6"/>
        <v>3.2610763888888887E-2</v>
      </c>
      <c r="E92" s="33">
        <f t="shared" si="7"/>
        <v>5.0011689814814818E-2</v>
      </c>
      <c r="F92" s="28"/>
      <c r="H92" s="40">
        <v>91</v>
      </c>
      <c r="I92" s="41" t="s">
        <v>589</v>
      </c>
      <c r="J92" s="41" t="s">
        <v>708</v>
      </c>
      <c r="K92" s="41" t="s">
        <v>839</v>
      </c>
      <c r="L92" s="34"/>
    </row>
    <row r="93" spans="2:12" x14ac:dyDescent="0.25">
      <c r="B93" s="3">
        <v>92</v>
      </c>
      <c r="C93" s="33">
        <f t="shared" si="5"/>
        <v>1.8651736111111112E-2</v>
      </c>
      <c r="D93" s="33">
        <f t="shared" si="6"/>
        <v>3.7827314814814814E-2</v>
      </c>
      <c r="E93" s="33">
        <f t="shared" si="7"/>
        <v>5.9932638888888889E-2</v>
      </c>
      <c r="F93" s="28"/>
      <c r="H93" s="40">
        <v>92</v>
      </c>
      <c r="I93" s="41" t="s">
        <v>613</v>
      </c>
      <c r="J93" s="41" t="s">
        <v>752</v>
      </c>
      <c r="K93" s="41" t="s">
        <v>890</v>
      </c>
      <c r="L93" s="34"/>
    </row>
    <row r="94" spans="2:12" x14ac:dyDescent="0.25">
      <c r="B94" s="3">
        <v>93</v>
      </c>
      <c r="C94" s="33">
        <f t="shared" si="5"/>
        <v>1.5027546296296296E-2</v>
      </c>
      <c r="D94" s="33">
        <f t="shared" si="6"/>
        <v>3.5014467592592594E-2</v>
      </c>
      <c r="E94" s="33">
        <f t="shared" si="7"/>
        <v>5.136076388888889E-2</v>
      </c>
      <c r="F94" s="28"/>
      <c r="H94" s="40">
        <v>93</v>
      </c>
      <c r="I94" s="41" t="s">
        <v>571</v>
      </c>
      <c r="J94" s="41" t="s">
        <v>724</v>
      </c>
      <c r="K94" s="41" t="s">
        <v>851</v>
      </c>
      <c r="L94" s="34"/>
    </row>
    <row r="95" spans="2:12" x14ac:dyDescent="0.25">
      <c r="B95" s="3">
        <v>94</v>
      </c>
      <c r="C95" s="33">
        <f t="shared" si="5"/>
        <v>1.5995601851851851E-2</v>
      </c>
      <c r="D95" s="33">
        <f t="shared" si="6"/>
        <v>3.442523148148148E-2</v>
      </c>
      <c r="E95" s="33">
        <f t="shared" si="7"/>
        <v>5.1080208333333328E-2</v>
      </c>
      <c r="F95" s="28"/>
      <c r="H95" s="40">
        <v>94</v>
      </c>
      <c r="I95" s="41" t="s">
        <v>591</v>
      </c>
      <c r="J95" s="41" t="s">
        <v>717</v>
      </c>
      <c r="K95" s="41" t="s">
        <v>848</v>
      </c>
      <c r="L95" s="34"/>
    </row>
    <row r="96" spans="2:12" x14ac:dyDescent="0.25">
      <c r="B96" s="3">
        <v>95</v>
      </c>
      <c r="C96" s="33">
        <f t="shared" si="5"/>
        <v>1.2273148148148146E-2</v>
      </c>
      <c r="D96" s="33">
        <f t="shared" si="6"/>
        <v>2.5537731481481477E-2</v>
      </c>
      <c r="E96" s="33">
        <f t="shared" si="7"/>
        <v>3.9052546296296294E-2</v>
      </c>
      <c r="F96" s="28"/>
      <c r="H96" s="40">
        <v>95</v>
      </c>
      <c r="I96" s="41" t="s">
        <v>527</v>
      </c>
      <c r="J96" s="41" t="s">
        <v>643</v>
      </c>
      <c r="K96" s="41" t="s">
        <v>761</v>
      </c>
      <c r="L96" s="34"/>
    </row>
    <row r="97" spans="2:12" x14ac:dyDescent="0.25">
      <c r="B97" s="3">
        <v>96</v>
      </c>
      <c r="C97" s="33">
        <f t="shared" si="5"/>
        <v>1.5967476851851851E-2</v>
      </c>
      <c r="D97" s="33">
        <f t="shared" si="6"/>
        <v>3.2318518518518517E-2</v>
      </c>
      <c r="E97" s="33">
        <f t="shared" si="7"/>
        <v>4.7911921296296296E-2</v>
      </c>
      <c r="F97" s="28"/>
      <c r="H97" s="40">
        <v>96</v>
      </c>
      <c r="I97" s="41" t="s">
        <v>590</v>
      </c>
      <c r="J97" s="41" t="s">
        <v>705</v>
      </c>
      <c r="K97" s="41" t="s">
        <v>828</v>
      </c>
      <c r="L97" s="34"/>
    </row>
    <row r="98" spans="2:12" x14ac:dyDescent="0.25">
      <c r="B98" s="3">
        <v>97</v>
      </c>
      <c r="C98" s="33">
        <f t="shared" si="5"/>
        <v>1.5967476851851851E-2</v>
      </c>
      <c r="D98" s="33">
        <f t="shared" si="6"/>
        <v>3.2213310185185189E-2</v>
      </c>
      <c r="E98" s="33">
        <f t="shared" si="7"/>
        <v>4.7526157407407406E-2</v>
      </c>
      <c r="F98" s="28"/>
      <c r="H98" s="40">
        <v>97</v>
      </c>
      <c r="I98" s="41" t="s">
        <v>590</v>
      </c>
      <c r="J98" s="41" t="s">
        <v>703</v>
      </c>
      <c r="K98" s="41" t="s">
        <v>823</v>
      </c>
      <c r="L98" s="34"/>
    </row>
    <row r="99" spans="2:12" x14ac:dyDescent="0.25">
      <c r="B99" s="3">
        <v>98</v>
      </c>
      <c r="C99" s="33">
        <f t="shared" si="5"/>
        <v>1.7204398148148149E-2</v>
      </c>
      <c r="D99" s="33">
        <f t="shared" si="6"/>
        <v>3.5306712962962963E-2</v>
      </c>
      <c r="E99" s="33">
        <f t="shared" si="7"/>
        <v>5.1903240740740743E-2</v>
      </c>
      <c r="F99" s="28"/>
      <c r="H99" s="40">
        <v>98</v>
      </c>
      <c r="I99" s="41" t="s">
        <v>601</v>
      </c>
      <c r="J99" s="41" t="s">
        <v>728</v>
      </c>
      <c r="K99" s="41" t="s">
        <v>854</v>
      </c>
      <c r="L99" s="34"/>
    </row>
    <row r="100" spans="2:12" x14ac:dyDescent="0.25">
      <c r="B100" s="3">
        <v>99</v>
      </c>
      <c r="C100" s="33">
        <f t="shared" ref="C100:C134" si="8">VALUE(LEFT(I100,2)&amp;":"&amp;MID(I100,3,2)&amp;"."&amp;RIGHT(I100,2))</f>
        <v>2.4090393518518521E-2</v>
      </c>
      <c r="D100" s="33">
        <f t="shared" ref="D100:D134" si="9">VALUE(LEFT(J100,2)&amp;":"&amp;MID(J100,3,2)&amp;"."&amp;RIGHT(J100,2))</f>
        <v>4.1690046296296301E-2</v>
      </c>
      <c r="E100" s="33">
        <f t="shared" ref="E100:E134" si="10">VALUE(LEFT(K100,2)&amp;":"&amp;MID(K100,3,2)&amp;"."&amp;RIGHT(K100,2))</f>
        <v>5.7650578703703707E-2</v>
      </c>
      <c r="F100" s="28"/>
      <c r="H100" s="40">
        <v>99</v>
      </c>
      <c r="I100" s="41" t="s">
        <v>634</v>
      </c>
      <c r="J100" s="41" t="s">
        <v>781</v>
      </c>
      <c r="K100" s="41" t="s">
        <v>879</v>
      </c>
      <c r="L100" s="34"/>
    </row>
    <row r="101" spans="2:12" x14ac:dyDescent="0.25">
      <c r="B101" s="3">
        <v>100</v>
      </c>
      <c r="C101" s="33">
        <f t="shared" si="8"/>
        <v>1.3299652777777777E-2</v>
      </c>
      <c r="D101" s="33">
        <f t="shared" si="9"/>
        <v>2.7644444444444444E-2</v>
      </c>
      <c r="E101" s="33">
        <f t="shared" si="10"/>
        <v>4.2122569444444445E-2</v>
      </c>
      <c r="F101" s="28"/>
      <c r="H101" s="40">
        <v>100</v>
      </c>
      <c r="I101" s="41" t="s">
        <v>541</v>
      </c>
      <c r="J101" s="41" t="s">
        <v>663</v>
      </c>
      <c r="K101" s="41" t="s">
        <v>783</v>
      </c>
      <c r="L101" s="34"/>
    </row>
    <row r="102" spans="2:12" x14ac:dyDescent="0.25">
      <c r="B102" s="3">
        <v>101</v>
      </c>
      <c r="C102" s="33">
        <f t="shared" si="8"/>
        <v>1.4887268518518517E-2</v>
      </c>
      <c r="D102" s="33">
        <f t="shared" si="9"/>
        <v>3.1811111111111109E-2</v>
      </c>
      <c r="E102" s="33">
        <f t="shared" si="10"/>
        <v>4.7724884259259255E-2</v>
      </c>
      <c r="F102" s="29"/>
      <c r="H102" s="40">
        <v>101</v>
      </c>
      <c r="I102" s="41" t="s">
        <v>569</v>
      </c>
      <c r="J102" s="41" t="s">
        <v>700</v>
      </c>
      <c r="K102" s="41" t="s">
        <v>825</v>
      </c>
      <c r="L102" s="34"/>
    </row>
    <row r="103" spans="2:12" x14ac:dyDescent="0.25">
      <c r="B103" s="3">
        <v>102</v>
      </c>
      <c r="C103" s="33">
        <f t="shared" si="8"/>
        <v>1.4134374999999999E-2</v>
      </c>
      <c r="D103" s="33">
        <f t="shared" si="9"/>
        <v>2.7906365740740739E-2</v>
      </c>
      <c r="E103" s="33">
        <f t="shared" si="10"/>
        <v>4.1357986111111113E-2</v>
      </c>
      <c r="F103" s="29"/>
      <c r="H103" s="40">
        <v>102</v>
      </c>
      <c r="I103" s="41" t="s">
        <v>555</v>
      </c>
      <c r="J103" s="41" t="s">
        <v>667</v>
      </c>
      <c r="K103" s="41" t="s">
        <v>778</v>
      </c>
      <c r="L103" s="34"/>
    </row>
    <row r="104" spans="2:12" x14ac:dyDescent="0.25">
      <c r="B104" s="3">
        <v>103</v>
      </c>
      <c r="C104" s="33">
        <f t="shared" si="8"/>
        <v>1.4758680555555556E-2</v>
      </c>
      <c r="D104" s="33">
        <f t="shared" si="9"/>
        <v>3.0539120370370373E-2</v>
      </c>
      <c r="E104" s="33">
        <f t="shared" si="10"/>
        <v>4.494710648148148E-2</v>
      </c>
      <c r="F104" s="29"/>
      <c r="H104" s="40">
        <v>103</v>
      </c>
      <c r="I104" s="41" t="s">
        <v>566</v>
      </c>
      <c r="J104" s="41" t="s">
        <v>689</v>
      </c>
      <c r="K104" s="41" t="s">
        <v>802</v>
      </c>
      <c r="L104" s="34"/>
    </row>
    <row r="105" spans="2:12" x14ac:dyDescent="0.25">
      <c r="B105" s="3">
        <v>104</v>
      </c>
      <c r="C105" s="33">
        <f t="shared" si="8"/>
        <v>1.4688541666666666E-2</v>
      </c>
      <c r="D105" s="33">
        <f t="shared" si="9"/>
        <v>3.0071527777777777E-2</v>
      </c>
      <c r="E105" s="33">
        <f t="shared" si="10"/>
        <v>4.585671296296296E-2</v>
      </c>
      <c r="F105" s="29"/>
      <c r="H105" s="40">
        <v>104</v>
      </c>
      <c r="I105" s="41" t="s">
        <v>565</v>
      </c>
      <c r="J105" s="41" t="s">
        <v>685</v>
      </c>
      <c r="K105" s="41" t="s">
        <v>809</v>
      </c>
      <c r="L105" s="34"/>
    </row>
    <row r="106" spans="2:12" x14ac:dyDescent="0.25">
      <c r="B106" s="3">
        <v>105</v>
      </c>
      <c r="C106" s="33">
        <f t="shared" si="8"/>
        <v>1.5640162037037036E-2</v>
      </c>
      <c r="D106" s="33">
        <f t="shared" si="9"/>
        <v>3.0730902777777777E-2</v>
      </c>
      <c r="E106" s="33">
        <f t="shared" si="10"/>
        <v>4.7561226851851851E-2</v>
      </c>
      <c r="F106" s="29"/>
      <c r="H106" s="40">
        <v>105</v>
      </c>
      <c r="I106" s="41" t="s">
        <v>581</v>
      </c>
      <c r="J106" s="41" t="s">
        <v>690</v>
      </c>
      <c r="K106" s="41" t="s">
        <v>824</v>
      </c>
      <c r="L106" s="34"/>
    </row>
    <row r="107" spans="2:12" x14ac:dyDescent="0.25">
      <c r="B107" s="3">
        <v>106</v>
      </c>
      <c r="C107" s="33">
        <f t="shared" si="8"/>
        <v>1.4040856481481482E-2</v>
      </c>
      <c r="D107" s="33">
        <f t="shared" si="9"/>
        <v>2.8764467592592591E-2</v>
      </c>
      <c r="E107" s="33">
        <f t="shared" si="10"/>
        <v>4.3004050925925928E-2</v>
      </c>
      <c r="F107" s="29"/>
      <c r="H107" s="40">
        <v>106</v>
      </c>
      <c r="I107" s="41" t="s">
        <v>553</v>
      </c>
      <c r="J107" s="41" t="s">
        <v>672</v>
      </c>
      <c r="K107" s="41" t="s">
        <v>789</v>
      </c>
      <c r="L107" s="34"/>
    </row>
    <row r="108" spans="2:12" x14ac:dyDescent="0.25">
      <c r="B108" s="3">
        <v>107</v>
      </c>
      <c r="C108" s="33">
        <f t="shared" si="8"/>
        <v>1.757152777777778E-2</v>
      </c>
      <c r="D108" s="33">
        <f t="shared" si="9"/>
        <v>3.6590393518518519E-2</v>
      </c>
      <c r="E108" s="33">
        <f t="shared" si="10"/>
        <v>5.358912037037037E-2</v>
      </c>
      <c r="F108" s="29"/>
      <c r="H108" s="40">
        <v>107</v>
      </c>
      <c r="I108" s="41" t="s">
        <v>605</v>
      </c>
      <c r="J108" s="41" t="s">
        <v>744</v>
      </c>
      <c r="K108" s="41" t="s">
        <v>862</v>
      </c>
      <c r="L108" s="34"/>
    </row>
    <row r="109" spans="2:12" x14ac:dyDescent="0.25">
      <c r="B109" s="3">
        <v>108</v>
      </c>
      <c r="C109" s="33">
        <f t="shared" si="8"/>
        <v>1.4676851851851852E-2</v>
      </c>
      <c r="D109" s="33">
        <f t="shared" si="9"/>
        <v>3.0742592592592596E-2</v>
      </c>
      <c r="E109" s="33">
        <f t="shared" si="10"/>
        <v>4.6300925925925919E-2</v>
      </c>
      <c r="F109" s="29"/>
      <c r="H109" s="40">
        <v>108</v>
      </c>
      <c r="I109" s="41" t="s">
        <v>564</v>
      </c>
      <c r="J109" s="41" t="s">
        <v>691</v>
      </c>
      <c r="K109" s="41" t="s">
        <v>811</v>
      </c>
      <c r="L109" s="34"/>
    </row>
    <row r="110" spans="2:12" x14ac:dyDescent="0.25">
      <c r="B110" s="3">
        <v>109</v>
      </c>
      <c r="C110" s="33">
        <f t="shared" si="8"/>
        <v>1.6100810185185187E-2</v>
      </c>
      <c r="D110" s="33">
        <f t="shared" si="9"/>
        <v>3.2330208333333339E-2</v>
      </c>
      <c r="E110" s="33">
        <f t="shared" si="10"/>
        <v>4.7479398148148146E-2</v>
      </c>
      <c r="F110" s="29"/>
      <c r="H110" s="40">
        <v>109</v>
      </c>
      <c r="I110" s="41" t="s">
        <v>593</v>
      </c>
      <c r="J110" s="41" t="s">
        <v>706</v>
      </c>
      <c r="K110" s="41" t="s">
        <v>822</v>
      </c>
      <c r="L110" s="34"/>
    </row>
    <row r="111" spans="2:12" x14ac:dyDescent="0.25">
      <c r="B111" s="3">
        <v>110</v>
      </c>
      <c r="C111" s="33">
        <f t="shared" si="8"/>
        <v>2.0419444444444445E-2</v>
      </c>
      <c r="D111" s="33">
        <f t="shared" si="9"/>
        <v>4.1112500000000003E-2</v>
      </c>
      <c r="E111" s="33">
        <f t="shared" si="10"/>
        <v>6.0365162037037033E-2</v>
      </c>
      <c r="F111" s="29"/>
      <c r="H111" s="40">
        <v>110</v>
      </c>
      <c r="I111" s="41" t="s">
        <v>621</v>
      </c>
      <c r="J111" s="41" t="s">
        <v>776</v>
      </c>
      <c r="K111" s="41" t="s">
        <v>891</v>
      </c>
      <c r="L111" s="34"/>
    </row>
    <row r="112" spans="2:12" x14ac:dyDescent="0.25">
      <c r="B112" s="3">
        <v>111</v>
      </c>
      <c r="C112" s="33">
        <f t="shared" si="8"/>
        <v>1.7227777777777776E-2</v>
      </c>
      <c r="D112" s="33">
        <f t="shared" si="9"/>
        <v>3.5440046296296296E-2</v>
      </c>
      <c r="E112" s="33">
        <f t="shared" si="10"/>
        <v>5.3093402777777771E-2</v>
      </c>
      <c r="F112" s="29"/>
      <c r="H112" s="40">
        <v>111</v>
      </c>
      <c r="I112" s="41" t="s">
        <v>603</v>
      </c>
      <c r="J112" s="41" t="s">
        <v>729</v>
      </c>
      <c r="K112" s="41" t="s">
        <v>859</v>
      </c>
      <c r="L112" s="34"/>
    </row>
    <row r="113" spans="2:12" x14ac:dyDescent="0.25">
      <c r="B113" s="3">
        <v>112</v>
      </c>
      <c r="C113" s="33">
        <f t="shared" si="8"/>
        <v>1.9007175925925927E-2</v>
      </c>
      <c r="D113" s="33">
        <f t="shared" si="9"/>
        <v>3.6192939814814813E-2</v>
      </c>
      <c r="E113" s="33">
        <f t="shared" si="10"/>
        <v>5.3729398148148151E-2</v>
      </c>
      <c r="F113" s="29"/>
      <c r="H113" s="40">
        <v>112</v>
      </c>
      <c r="I113" s="41" t="s">
        <v>617</v>
      </c>
      <c r="J113" s="41" t="s">
        <v>738</v>
      </c>
      <c r="K113" s="41" t="s">
        <v>863</v>
      </c>
      <c r="L113" s="34"/>
    </row>
    <row r="114" spans="2:12" x14ac:dyDescent="0.25">
      <c r="B114" s="3">
        <v>113</v>
      </c>
      <c r="C114" s="33">
        <f t="shared" si="8"/>
        <v>1.8983796296296294E-2</v>
      </c>
      <c r="D114" s="33">
        <f t="shared" si="9"/>
        <v>3.5790740740740741E-2</v>
      </c>
      <c r="E114" s="33">
        <f t="shared" si="10"/>
        <v>5.3081712962962962E-2</v>
      </c>
      <c r="F114" s="29"/>
      <c r="H114" s="40">
        <v>113</v>
      </c>
      <c r="I114" s="41" t="s">
        <v>616</v>
      </c>
      <c r="J114" s="41" t="s">
        <v>734</v>
      </c>
      <c r="K114" s="41" t="s">
        <v>858</v>
      </c>
      <c r="L114" s="34"/>
    </row>
    <row r="115" spans="2:12" x14ac:dyDescent="0.25">
      <c r="B115" s="3">
        <v>114</v>
      </c>
      <c r="C115" s="33">
        <f t="shared" si="8"/>
        <v>1.7805324074074074E-2</v>
      </c>
      <c r="D115" s="33">
        <f t="shared" si="9"/>
        <v>3.523657407407408E-2</v>
      </c>
      <c r="E115" s="33">
        <f t="shared" si="10"/>
        <v>5.7271759259259258E-2</v>
      </c>
      <c r="F115" s="29"/>
      <c r="H115" s="40">
        <v>114</v>
      </c>
      <c r="I115" s="41" t="s">
        <v>609</v>
      </c>
      <c r="J115" s="41" t="s">
        <v>726</v>
      </c>
      <c r="K115" s="41" t="s">
        <v>876</v>
      </c>
      <c r="L115" s="34"/>
    </row>
    <row r="116" spans="2:12" x14ac:dyDescent="0.25">
      <c r="B116" s="3">
        <v>115</v>
      </c>
      <c r="C116" s="33">
        <f t="shared" si="8"/>
        <v>1.7087500000000002E-2</v>
      </c>
      <c r="D116" s="33">
        <f t="shared" si="9"/>
        <v>3.5002777777777778E-2</v>
      </c>
      <c r="E116" s="33">
        <f t="shared" si="10"/>
        <v>5.2270370370370377E-2</v>
      </c>
      <c r="F116" s="29"/>
      <c r="H116" s="40">
        <v>115</v>
      </c>
      <c r="I116" s="41" t="s">
        <v>596</v>
      </c>
      <c r="J116" s="41" t="s">
        <v>723</v>
      </c>
      <c r="K116" s="41" t="s">
        <v>856</v>
      </c>
      <c r="L116" s="34"/>
    </row>
    <row r="117" spans="2:12" x14ac:dyDescent="0.25">
      <c r="B117" s="3">
        <v>116</v>
      </c>
      <c r="C117" s="33">
        <f t="shared" si="8"/>
        <v>1.7676736111111112E-2</v>
      </c>
      <c r="D117" s="33">
        <f t="shared" si="9"/>
        <v>3.4366782407407405E-2</v>
      </c>
      <c r="E117" s="33">
        <f t="shared" si="10"/>
        <v>5.104513888888889E-2</v>
      </c>
      <c r="F117" s="29"/>
      <c r="H117" s="40">
        <v>116</v>
      </c>
      <c r="I117" s="41" t="s">
        <v>608</v>
      </c>
      <c r="J117" s="41" t="s">
        <v>716</v>
      </c>
      <c r="K117" s="41" t="s">
        <v>845</v>
      </c>
      <c r="L117" s="34"/>
    </row>
    <row r="118" spans="2:12" x14ac:dyDescent="0.25">
      <c r="B118" s="3">
        <v>117</v>
      </c>
      <c r="C118" s="33">
        <f t="shared" si="8"/>
        <v>1.7594907407407406E-2</v>
      </c>
      <c r="D118" s="33">
        <f t="shared" si="9"/>
        <v>3.6450115740740738E-2</v>
      </c>
      <c r="E118" s="33">
        <f t="shared" si="10"/>
        <v>5.7260069444444443E-2</v>
      </c>
      <c r="F118" s="29"/>
      <c r="H118" s="40">
        <v>117</v>
      </c>
      <c r="I118" s="41" t="s">
        <v>606</v>
      </c>
      <c r="J118" s="41" t="s">
        <v>742</v>
      </c>
      <c r="K118" s="41" t="s">
        <v>875</v>
      </c>
      <c r="L118" s="34"/>
    </row>
    <row r="119" spans="2:12" x14ac:dyDescent="0.25">
      <c r="B119" s="3">
        <v>118</v>
      </c>
      <c r="C119" s="33" t="e">
        <f t="shared" si="8"/>
        <v>#VALUE!</v>
      </c>
      <c r="D119" s="33" t="e">
        <f t="shared" si="9"/>
        <v>#VALUE!</v>
      </c>
      <c r="E119" s="33" t="e">
        <f t="shared" si="10"/>
        <v>#VALUE!</v>
      </c>
      <c r="F119" s="29"/>
      <c r="H119" s="40">
        <v>118</v>
      </c>
      <c r="I119" s="41"/>
      <c r="J119" s="41"/>
      <c r="K119" s="41"/>
      <c r="L119" s="34"/>
    </row>
    <row r="120" spans="2:12" x14ac:dyDescent="0.25">
      <c r="B120" s="3">
        <v>119</v>
      </c>
      <c r="C120" s="33">
        <f t="shared" si="8"/>
        <v>1.7216087962962961E-2</v>
      </c>
      <c r="D120" s="33">
        <f t="shared" si="9"/>
        <v>3.4011342592592593E-2</v>
      </c>
      <c r="E120" s="33">
        <f t="shared" si="10"/>
        <v>5.113865740740741E-2</v>
      </c>
      <c r="F120" s="29"/>
      <c r="H120" s="40">
        <v>119</v>
      </c>
      <c r="I120" s="41" t="s">
        <v>602</v>
      </c>
      <c r="J120" s="41" t="s">
        <v>715</v>
      </c>
      <c r="K120" s="41" t="s">
        <v>849</v>
      </c>
      <c r="L120" s="34"/>
    </row>
    <row r="121" spans="2:12" x14ac:dyDescent="0.25">
      <c r="B121" s="3">
        <v>120</v>
      </c>
      <c r="C121" s="33">
        <f t="shared" si="8"/>
        <v>1.3837384259259259E-2</v>
      </c>
      <c r="D121" s="33">
        <f t="shared" si="9"/>
        <v>2.9178356481481479E-2</v>
      </c>
      <c r="E121" s="33">
        <f t="shared" si="10"/>
        <v>4.2781944444444442E-2</v>
      </c>
      <c r="F121" s="29"/>
      <c r="H121" s="40">
        <v>120</v>
      </c>
      <c r="I121" s="41" t="s">
        <v>550</v>
      </c>
      <c r="J121" s="41" t="s">
        <v>675</v>
      </c>
      <c r="K121" s="41" t="s">
        <v>788</v>
      </c>
      <c r="L121" s="34"/>
    </row>
    <row r="122" spans="2:12" x14ac:dyDescent="0.25">
      <c r="B122" s="3">
        <v>121</v>
      </c>
      <c r="C122" s="33">
        <f t="shared" si="8"/>
        <v>1.5663541666666666E-2</v>
      </c>
      <c r="D122" s="33">
        <f t="shared" si="9"/>
        <v>3.0917939814814815E-2</v>
      </c>
      <c r="E122" s="33">
        <f t="shared" si="10"/>
        <v>4.6289236111111104E-2</v>
      </c>
      <c r="F122" s="29"/>
      <c r="H122" s="40">
        <v>121</v>
      </c>
      <c r="I122" s="41" t="s">
        <v>582</v>
      </c>
      <c r="J122" s="41" t="s">
        <v>694</v>
      </c>
      <c r="K122" s="41" t="s">
        <v>810</v>
      </c>
      <c r="L122" s="34"/>
    </row>
    <row r="123" spans="2:12" x14ac:dyDescent="0.25">
      <c r="B123" s="3">
        <v>122</v>
      </c>
      <c r="C123" s="33">
        <f t="shared" si="8"/>
        <v>1.5273032407407407E-2</v>
      </c>
      <c r="D123" s="33">
        <f t="shared" si="9"/>
        <v>3.2178240740740736E-2</v>
      </c>
      <c r="E123" s="33">
        <f t="shared" si="10"/>
        <v>4.8868287037037043E-2</v>
      </c>
      <c r="F123" s="29"/>
      <c r="H123" s="40">
        <v>122</v>
      </c>
      <c r="I123" s="41" t="s">
        <v>576</v>
      </c>
      <c r="J123" s="41" t="s">
        <v>702</v>
      </c>
      <c r="K123" s="41" t="s">
        <v>836</v>
      </c>
      <c r="L123" s="34"/>
    </row>
    <row r="124" spans="2:12" x14ac:dyDescent="0.25">
      <c r="B124" s="3">
        <v>123</v>
      </c>
      <c r="C124" s="33">
        <f t="shared" si="8"/>
        <v>1.7501388888888889E-2</v>
      </c>
      <c r="D124" s="33">
        <f t="shared" si="9"/>
        <v>3.5533564814814816E-2</v>
      </c>
      <c r="E124" s="33">
        <f t="shared" si="10"/>
        <v>5.4423842592592593E-2</v>
      </c>
      <c r="F124" s="29"/>
      <c r="H124" s="40">
        <v>123</v>
      </c>
      <c r="I124" s="41" t="s">
        <v>604</v>
      </c>
      <c r="J124" s="41" t="s">
        <v>731</v>
      </c>
      <c r="K124" s="41" t="s">
        <v>864</v>
      </c>
      <c r="L124" s="34"/>
    </row>
    <row r="125" spans="2:12" x14ac:dyDescent="0.25">
      <c r="B125" s="3">
        <v>124</v>
      </c>
      <c r="C125" s="33">
        <f t="shared" si="8"/>
        <v>1.9217592592592592E-2</v>
      </c>
      <c r="D125" s="33">
        <f t="shared" si="9"/>
        <v>3.7132870370370372E-2</v>
      </c>
      <c r="E125" s="33">
        <f t="shared" si="10"/>
        <v>5.7977893518518515E-2</v>
      </c>
      <c r="F125" s="29"/>
      <c r="H125" s="40">
        <v>124</v>
      </c>
      <c r="I125" s="41" t="s">
        <v>618</v>
      </c>
      <c r="J125" s="41" t="s">
        <v>748</v>
      </c>
      <c r="K125" s="41" t="s">
        <v>881</v>
      </c>
      <c r="L125" s="34"/>
    </row>
    <row r="126" spans="2:12" x14ac:dyDescent="0.25">
      <c r="B126" s="3">
        <v>125</v>
      </c>
      <c r="C126" s="33">
        <f t="shared" si="8"/>
        <v>1.5721990740740741E-2</v>
      </c>
      <c r="D126" s="33">
        <f t="shared" si="9"/>
        <v>3.2673958333333329E-2</v>
      </c>
      <c r="E126" s="33">
        <f t="shared" si="10"/>
        <v>5.1727893518518524E-2</v>
      </c>
      <c r="F126" s="29"/>
      <c r="H126" s="40">
        <v>125</v>
      </c>
      <c r="I126" s="41" t="s">
        <v>584</v>
      </c>
      <c r="J126" s="41" t="s">
        <v>709</v>
      </c>
      <c r="K126" s="41" t="s">
        <v>853</v>
      </c>
      <c r="L126" s="34"/>
    </row>
    <row r="127" spans="2:12" x14ac:dyDescent="0.25">
      <c r="B127" s="3">
        <v>126</v>
      </c>
      <c r="C127" s="33">
        <f t="shared" si="8"/>
        <v>2.0641550925925924E-2</v>
      </c>
      <c r="D127" s="33">
        <f t="shared" si="9"/>
        <v>4.0336226851851849E-2</v>
      </c>
      <c r="E127" s="33">
        <f t="shared" si="10"/>
        <v>5.9623958333333338E-2</v>
      </c>
      <c r="F127" s="29"/>
      <c r="H127" s="40">
        <v>126</v>
      </c>
      <c r="I127" s="41" t="s">
        <v>623</v>
      </c>
      <c r="J127" s="41" t="s">
        <v>769</v>
      </c>
      <c r="K127" s="41" t="s">
        <v>888</v>
      </c>
      <c r="L127" s="34"/>
    </row>
    <row r="128" spans="2:12" x14ac:dyDescent="0.25">
      <c r="B128" s="3">
        <v>127</v>
      </c>
      <c r="C128" s="33">
        <f t="shared" si="8"/>
        <v>1.4239583333333333E-2</v>
      </c>
      <c r="D128" s="33">
        <f t="shared" si="9"/>
        <v>2.9989699074074075E-2</v>
      </c>
      <c r="E128" s="33">
        <f t="shared" si="10"/>
        <v>4.5653240740740737E-2</v>
      </c>
      <c r="F128" s="29"/>
      <c r="H128" s="40">
        <v>127</v>
      </c>
      <c r="I128" s="41" t="s">
        <v>558</v>
      </c>
      <c r="J128" s="41" t="s">
        <v>683</v>
      </c>
      <c r="K128" s="41" t="s">
        <v>806</v>
      </c>
      <c r="L128" s="34"/>
    </row>
    <row r="129" spans="2:12" x14ac:dyDescent="0.25">
      <c r="B129" s="3">
        <v>128</v>
      </c>
      <c r="C129" s="33">
        <f t="shared" si="8"/>
        <v>1.7192708333333334E-2</v>
      </c>
      <c r="D129" s="33">
        <f t="shared" si="9"/>
        <v>3.467071759259259E-2</v>
      </c>
      <c r="E129" s="33" t="e">
        <f t="shared" si="10"/>
        <v>#VALUE!</v>
      </c>
      <c r="F129" s="29"/>
      <c r="H129" s="40">
        <v>128</v>
      </c>
      <c r="I129" s="41" t="s">
        <v>600</v>
      </c>
      <c r="J129" s="41" t="s">
        <v>719</v>
      </c>
      <c r="K129" s="41"/>
      <c r="L129" s="34"/>
    </row>
    <row r="130" spans="2:12" x14ac:dyDescent="0.25">
      <c r="B130" s="3">
        <v>129</v>
      </c>
      <c r="C130" s="33">
        <f t="shared" si="8"/>
        <v>1.6806944444444447E-2</v>
      </c>
      <c r="D130" s="33" t="e">
        <f t="shared" si="9"/>
        <v>#VALUE!</v>
      </c>
      <c r="E130" s="33" t="e">
        <f t="shared" si="10"/>
        <v>#VALUE!</v>
      </c>
      <c r="F130" s="29"/>
      <c r="H130" s="40">
        <v>129</v>
      </c>
      <c r="I130" s="41" t="s">
        <v>595</v>
      </c>
      <c r="J130" s="41"/>
      <c r="K130" s="41"/>
      <c r="L130" s="34"/>
    </row>
    <row r="131" spans="2:12" x14ac:dyDescent="0.25">
      <c r="B131" s="3">
        <v>130</v>
      </c>
      <c r="C131" s="33" t="e">
        <f t="shared" si="8"/>
        <v>#VALUE!</v>
      </c>
      <c r="D131" s="33" t="e">
        <f t="shared" si="9"/>
        <v>#VALUE!</v>
      </c>
      <c r="E131" s="33" t="e">
        <f t="shared" si="10"/>
        <v>#VALUE!</v>
      </c>
      <c r="F131" s="29"/>
      <c r="H131" s="40">
        <v>130</v>
      </c>
      <c r="I131" s="41"/>
      <c r="J131" s="41"/>
      <c r="K131" s="41"/>
      <c r="L131" s="34"/>
    </row>
    <row r="132" spans="2:12" x14ac:dyDescent="0.25">
      <c r="B132" s="3">
        <v>131</v>
      </c>
      <c r="C132" s="33">
        <f t="shared" si="8"/>
        <v>1.886689814814815E-2</v>
      </c>
      <c r="D132" s="33">
        <f t="shared" si="9"/>
        <v>3.7628587962962964E-2</v>
      </c>
      <c r="E132" s="33">
        <f t="shared" si="10"/>
        <v>5.7884374999999995E-2</v>
      </c>
      <c r="F132" s="29"/>
      <c r="H132" s="40">
        <v>131</v>
      </c>
      <c r="I132" s="41" t="s">
        <v>615</v>
      </c>
      <c r="J132" s="41" t="s">
        <v>750</v>
      </c>
      <c r="K132" s="41" t="s">
        <v>880</v>
      </c>
      <c r="L132" s="34"/>
    </row>
    <row r="133" spans="2:12" x14ac:dyDescent="0.25">
      <c r="B133" s="3">
        <v>132</v>
      </c>
      <c r="C133" s="33">
        <f t="shared" si="8"/>
        <v>2.0442824074074075E-2</v>
      </c>
      <c r="D133" s="33">
        <f t="shared" si="9"/>
        <v>3.882569444444444E-2</v>
      </c>
      <c r="E133" s="33">
        <f t="shared" si="10"/>
        <v>5.6916319444444446E-2</v>
      </c>
      <c r="F133" s="29"/>
      <c r="H133" s="40">
        <v>132</v>
      </c>
      <c r="I133" s="41" t="s">
        <v>622</v>
      </c>
      <c r="J133" s="41" t="s">
        <v>760</v>
      </c>
      <c r="K133" s="41" t="s">
        <v>874</v>
      </c>
      <c r="L133" s="34"/>
    </row>
    <row r="134" spans="2:12" x14ac:dyDescent="0.25">
      <c r="B134" s="3">
        <v>133</v>
      </c>
      <c r="C134" s="33">
        <f t="shared" si="8"/>
        <v>1.9900347222222222E-2</v>
      </c>
      <c r="D134" s="33">
        <f t="shared" si="9"/>
        <v>3.9426620370370369E-2</v>
      </c>
      <c r="E134" s="33">
        <f t="shared" si="10"/>
        <v>6.0872569444444441E-2</v>
      </c>
      <c r="F134" s="29"/>
      <c r="H134" s="40">
        <v>133</v>
      </c>
      <c r="I134" s="41" t="s">
        <v>620</v>
      </c>
      <c r="J134" s="41" t="s">
        <v>763</v>
      </c>
      <c r="K134" s="41" t="s">
        <v>892</v>
      </c>
      <c r="L134" s="34"/>
    </row>
  </sheetData>
  <phoneticPr fontId="7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A1:O39"/>
  <sheetViews>
    <sheetView tabSelected="1" workbookViewId="0"/>
  </sheetViews>
  <sheetFormatPr defaultColWidth="10.125" defaultRowHeight="15.75" x14ac:dyDescent="0.25"/>
  <cols>
    <col min="2" max="2" width="8.625" style="4" customWidth="1"/>
    <col min="3" max="3" width="29.5" bestFit="1" customWidth="1"/>
    <col min="4" max="4" width="10.125" bestFit="1" customWidth="1"/>
    <col min="5" max="5" width="21" style="26" bestFit="1" customWidth="1"/>
    <col min="6" max="6" width="9.5" style="12" customWidth="1"/>
    <col min="7" max="7" width="20" style="13" bestFit="1" customWidth="1"/>
    <col min="8" max="8" width="9.5" style="12" customWidth="1"/>
    <col min="9" max="9" width="18.875" style="13" customWidth="1"/>
    <col min="10" max="10" width="9.5" style="12" customWidth="1"/>
    <col min="11" max="11" width="18.875" style="13" customWidth="1"/>
    <col min="12" max="12" width="9.5" style="12" customWidth="1"/>
    <col min="13" max="13" width="17.375" style="12" bestFit="1" customWidth="1"/>
    <col min="14" max="14" width="10.125" style="9"/>
  </cols>
  <sheetData>
    <row r="1" spans="1:15" s="1" customFormat="1" ht="27.75" x14ac:dyDescent="0.4">
      <c r="B1" s="23"/>
      <c r="C1" s="73" t="s">
        <v>39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5" x14ac:dyDescent="0.25">
      <c r="C2" s="2" t="s">
        <v>0</v>
      </c>
      <c r="D2" s="2"/>
    </row>
    <row r="3" spans="1:15" x14ac:dyDescent="0.25">
      <c r="B3" s="4" t="s">
        <v>38</v>
      </c>
      <c r="C3" t="s">
        <v>20</v>
      </c>
      <c r="D3" t="s">
        <v>11</v>
      </c>
      <c r="E3" s="44" t="s">
        <v>35</v>
      </c>
      <c r="F3" s="45"/>
      <c r="G3" s="47" t="s">
        <v>36</v>
      </c>
      <c r="H3" s="48"/>
      <c r="I3" s="54" t="s">
        <v>37</v>
      </c>
      <c r="J3" s="55"/>
      <c r="K3" s="60" t="s">
        <v>42</v>
      </c>
      <c r="L3" s="61"/>
      <c r="M3" s="12" t="s">
        <v>1</v>
      </c>
    </row>
    <row r="4" spans="1:15" x14ac:dyDescent="0.25">
      <c r="A4" t="s">
        <v>2</v>
      </c>
      <c r="B4" s="24">
        <v>7</v>
      </c>
      <c r="C4" s="20" t="s">
        <v>60</v>
      </c>
      <c r="D4" s="20" t="s">
        <v>12</v>
      </c>
      <c r="E4" s="30" t="s">
        <v>482</v>
      </c>
      <c r="F4" s="42">
        <f>+Timings!C8</f>
        <v>1.1228009259259259E-2</v>
      </c>
      <c r="G4" s="49" t="s">
        <v>483</v>
      </c>
      <c r="H4" s="50">
        <f>+Timings!D8-Timings!C8</f>
        <v>1.1782175925925927E-2</v>
      </c>
      <c r="I4" s="56" t="s">
        <v>484</v>
      </c>
      <c r="J4" s="57">
        <f>+Timings!E8-Timings!D8</f>
        <v>1.1683912037037034E-2</v>
      </c>
      <c r="K4" s="62" t="s">
        <v>485</v>
      </c>
      <c r="L4" s="63">
        <f>+Timings!F8-Timings!E8</f>
        <v>1.1005902777777792E-2</v>
      </c>
      <c r="M4" s="32">
        <f t="shared" ref="M4:M16" si="0">(+F4+H4+J4+L4)</f>
        <v>4.5700000000000011E-2</v>
      </c>
      <c r="N4"/>
      <c r="O4" s="8"/>
    </row>
    <row r="5" spans="1:15" x14ac:dyDescent="0.25">
      <c r="A5" t="s">
        <v>3</v>
      </c>
      <c r="B5" s="24">
        <v>24</v>
      </c>
      <c r="C5" s="20" t="s">
        <v>80</v>
      </c>
      <c r="D5" s="20" t="s">
        <v>12</v>
      </c>
      <c r="E5" s="30" t="s">
        <v>293</v>
      </c>
      <c r="F5" s="42">
        <f>+Timings!C25</f>
        <v>1.1969212962962964E-2</v>
      </c>
      <c r="G5" s="53" t="s">
        <v>294</v>
      </c>
      <c r="H5" s="50">
        <f>+Timings!D25-Timings!C25</f>
        <v>1.1064351851851855E-2</v>
      </c>
      <c r="I5" s="59" t="s">
        <v>295</v>
      </c>
      <c r="J5" s="57">
        <f>+Timings!E25-Timings!D25</f>
        <v>1.201597222222222E-2</v>
      </c>
      <c r="K5" s="66" t="s">
        <v>450</v>
      </c>
      <c r="L5" s="63">
        <f>+Timings!F25-Timings!E25</f>
        <v>1.1450115740740743E-2</v>
      </c>
      <c r="M5" s="32">
        <f t="shared" si="0"/>
        <v>4.6499652777777782E-2</v>
      </c>
      <c r="N5"/>
    </row>
    <row r="6" spans="1:15" x14ac:dyDescent="0.25">
      <c r="A6" t="s">
        <v>4</v>
      </c>
      <c r="B6" s="24">
        <v>12</v>
      </c>
      <c r="C6" s="20" t="s">
        <v>67</v>
      </c>
      <c r="D6" s="20" t="s">
        <v>12</v>
      </c>
      <c r="E6" s="30" t="s">
        <v>502</v>
      </c>
      <c r="F6" s="42">
        <f>+Timings!C13</f>
        <v>1.1957523148148146E-2</v>
      </c>
      <c r="G6" s="51" t="s">
        <v>434</v>
      </c>
      <c r="H6" s="50">
        <f>+Timings!D13-Timings!C13</f>
        <v>1.2097800925925927E-2</v>
      </c>
      <c r="I6" s="56" t="s">
        <v>503</v>
      </c>
      <c r="J6" s="57">
        <f>+Timings!E13-Timings!D13</f>
        <v>1.1466550925925929E-2</v>
      </c>
      <c r="K6" s="64" t="s">
        <v>435</v>
      </c>
      <c r="L6" s="63">
        <f>+Timings!F13-Timings!E13</f>
        <v>1.1286458333333332E-2</v>
      </c>
      <c r="M6" s="32">
        <f t="shared" si="0"/>
        <v>4.6808333333333334E-2</v>
      </c>
      <c r="N6"/>
    </row>
    <row r="7" spans="1:15" x14ac:dyDescent="0.25">
      <c r="A7" t="s">
        <v>5</v>
      </c>
      <c r="B7" s="24">
        <v>18</v>
      </c>
      <c r="C7" s="20" t="s">
        <v>77</v>
      </c>
      <c r="D7" s="20" t="s">
        <v>12</v>
      </c>
      <c r="E7" s="30" t="s">
        <v>388</v>
      </c>
      <c r="F7" s="42">
        <f>+Timings!C19</f>
        <v>1.1672222222222223E-2</v>
      </c>
      <c r="G7" s="51" t="s">
        <v>389</v>
      </c>
      <c r="H7" s="50">
        <f>+Timings!D19-Timings!C19</f>
        <v>1.1962268518518518E-2</v>
      </c>
      <c r="I7" s="56" t="s">
        <v>390</v>
      </c>
      <c r="J7" s="57">
        <f>+Timings!E19-Timings!D19</f>
        <v>1.201597222222222E-2</v>
      </c>
      <c r="K7" s="64" t="s">
        <v>391</v>
      </c>
      <c r="L7" s="63">
        <f>+Timings!F19-Timings!E19</f>
        <v>1.1169560185185189E-2</v>
      </c>
      <c r="M7" s="32">
        <f t="shared" si="0"/>
        <v>4.6820023148148149E-2</v>
      </c>
      <c r="N7"/>
    </row>
    <row r="8" spans="1:15" x14ac:dyDescent="0.25">
      <c r="A8" t="s">
        <v>6</v>
      </c>
      <c r="B8" s="24">
        <v>10</v>
      </c>
      <c r="C8" s="20" t="s">
        <v>63</v>
      </c>
      <c r="D8" s="20" t="s">
        <v>12</v>
      </c>
      <c r="E8" s="30" t="s">
        <v>495</v>
      </c>
      <c r="F8" s="42">
        <f>+Timings!C11</f>
        <v>1.1910763888888889E-2</v>
      </c>
      <c r="G8" s="51" t="s">
        <v>496</v>
      </c>
      <c r="H8" s="50">
        <f>+Timings!D11-Timings!C11</f>
        <v>1.1957523148148149E-2</v>
      </c>
      <c r="I8" s="56" t="s">
        <v>497</v>
      </c>
      <c r="J8" s="57">
        <f>+Timings!E11-Timings!D11</f>
        <v>1.1899074074074072E-2</v>
      </c>
      <c r="K8" s="64" t="s">
        <v>498</v>
      </c>
      <c r="L8" s="63">
        <f>+Timings!F11-Timings!E11</f>
        <v>1.1665277777777774E-2</v>
      </c>
      <c r="M8" s="32">
        <f t="shared" si="0"/>
        <v>4.7432638888888885E-2</v>
      </c>
      <c r="N8"/>
    </row>
    <row r="9" spans="1:15" x14ac:dyDescent="0.25">
      <c r="A9" t="s">
        <v>7</v>
      </c>
      <c r="B9" s="24">
        <v>21</v>
      </c>
      <c r="C9" s="20" t="s">
        <v>78</v>
      </c>
      <c r="D9" s="20" t="s">
        <v>12</v>
      </c>
      <c r="E9" s="30" t="s">
        <v>263</v>
      </c>
      <c r="F9" s="42">
        <f>+Timings!C22</f>
        <v>1.1922453703703704E-2</v>
      </c>
      <c r="G9" s="51" t="s">
        <v>264</v>
      </c>
      <c r="H9" s="50">
        <f>+Timings!D22-Timings!C22</f>
        <v>1.1485185185185183E-2</v>
      </c>
      <c r="I9" s="56" t="s">
        <v>476</v>
      </c>
      <c r="J9" s="57">
        <f>+Timings!E22-Timings!D22</f>
        <v>1.2464930555555559E-2</v>
      </c>
      <c r="K9" s="64" t="s">
        <v>265</v>
      </c>
      <c r="L9" s="63">
        <f>+Timings!F22-Timings!E22</f>
        <v>1.1864004629629631E-2</v>
      </c>
      <c r="M9" s="32">
        <f t="shared" si="0"/>
        <v>4.7736574074074077E-2</v>
      </c>
      <c r="N9"/>
    </row>
    <row r="10" spans="1:15" x14ac:dyDescent="0.25">
      <c r="A10" t="s">
        <v>8</v>
      </c>
      <c r="B10" s="24">
        <v>1</v>
      </c>
      <c r="C10" s="20" t="s">
        <v>47</v>
      </c>
      <c r="D10" s="20" t="s">
        <v>12</v>
      </c>
      <c r="E10" s="30" t="s">
        <v>403</v>
      </c>
      <c r="F10" s="42">
        <f>+Timings!C2</f>
        <v>1.1531944444444447E-2</v>
      </c>
      <c r="G10" s="49" t="s">
        <v>404</v>
      </c>
      <c r="H10" s="50">
        <f>+Timings!D2-Timings!C2</f>
        <v>1.2733796296296293E-2</v>
      </c>
      <c r="I10" s="56" t="s">
        <v>408</v>
      </c>
      <c r="J10" s="57">
        <f>+Timings!E2-Timings!D2</f>
        <v>1.2020717592592593E-2</v>
      </c>
      <c r="K10" s="62" t="s">
        <v>405</v>
      </c>
      <c r="L10" s="63">
        <f>+Timings!F2-Timings!E2</f>
        <v>1.1665277777777781E-2</v>
      </c>
      <c r="M10" s="32">
        <f t="shared" si="0"/>
        <v>4.7951736111111115E-2</v>
      </c>
      <c r="N10"/>
    </row>
    <row r="11" spans="1:15" x14ac:dyDescent="0.25">
      <c r="A11" t="s">
        <v>9</v>
      </c>
      <c r="B11" s="24">
        <v>11</v>
      </c>
      <c r="C11" s="20" t="s">
        <v>63</v>
      </c>
      <c r="D11" s="20" t="s">
        <v>12</v>
      </c>
      <c r="E11" s="30" t="s">
        <v>491</v>
      </c>
      <c r="F11" s="42">
        <f>+Timings!C12</f>
        <v>1.1094675925925924E-2</v>
      </c>
      <c r="G11" s="51" t="s">
        <v>492</v>
      </c>
      <c r="H11" s="50">
        <f>+Timings!D12-Timings!C12</f>
        <v>1.1712037037037042E-2</v>
      </c>
      <c r="I11" s="56" t="s">
        <v>493</v>
      </c>
      <c r="J11" s="57">
        <f>+Timings!E12-Timings!D12</f>
        <v>1.2429861111111114E-2</v>
      </c>
      <c r="K11" s="64" t="s">
        <v>494</v>
      </c>
      <c r="L11" s="63">
        <f>+Timings!F12-Timings!E12</f>
        <v>1.2843749999999987E-2</v>
      </c>
      <c r="M11" s="32">
        <f t="shared" si="0"/>
        <v>4.8080324074074067E-2</v>
      </c>
      <c r="N11"/>
    </row>
    <row r="12" spans="1:15" x14ac:dyDescent="0.25">
      <c r="A12" t="s">
        <v>25</v>
      </c>
      <c r="B12" s="24">
        <v>32</v>
      </c>
      <c r="C12" s="20" t="s">
        <v>82</v>
      </c>
      <c r="D12" s="20" t="s">
        <v>12</v>
      </c>
      <c r="E12" s="30" t="s">
        <v>269</v>
      </c>
      <c r="F12" s="42">
        <f>+Timings!C33</f>
        <v>1.1707291666666666E-2</v>
      </c>
      <c r="G12" s="53" t="s">
        <v>270</v>
      </c>
      <c r="H12" s="50">
        <f>+Timings!D33-Timings!C33</f>
        <v>1.1782175925925923E-2</v>
      </c>
      <c r="I12" s="59" t="s">
        <v>271</v>
      </c>
      <c r="J12" s="57">
        <f>+Timings!E33-Timings!D33</f>
        <v>1.2785300925925929E-2</v>
      </c>
      <c r="K12" s="66" t="s">
        <v>272</v>
      </c>
      <c r="L12" s="63">
        <f>+Timings!F33-Timings!E33</f>
        <v>1.1945833333333343E-2</v>
      </c>
      <c r="M12" s="32">
        <f t="shared" si="0"/>
        <v>4.8220601851851862E-2</v>
      </c>
      <c r="N12"/>
    </row>
    <row r="13" spans="1:15" x14ac:dyDescent="0.25">
      <c r="A13" t="s">
        <v>26</v>
      </c>
      <c r="B13" s="24">
        <v>25</v>
      </c>
      <c r="C13" s="20" t="s">
        <v>80</v>
      </c>
      <c r="D13" s="20" t="s">
        <v>12</v>
      </c>
      <c r="E13" s="30" t="s">
        <v>297</v>
      </c>
      <c r="F13" s="42">
        <f>+Timings!C26</f>
        <v>1.2039351851851851E-2</v>
      </c>
      <c r="G13" s="53" t="s">
        <v>298</v>
      </c>
      <c r="H13" s="50">
        <f>+Timings!D26-Timings!C26</f>
        <v>1.2144560185185187E-2</v>
      </c>
      <c r="I13" s="59" t="s">
        <v>299</v>
      </c>
      <c r="J13" s="57">
        <f>+Timings!E26-Timings!D26</f>
        <v>1.2616898148148144E-2</v>
      </c>
      <c r="K13" s="66" t="s">
        <v>296</v>
      </c>
      <c r="L13" s="63">
        <f>+Timings!F26-Timings!E26</f>
        <v>1.1618518518518514E-2</v>
      </c>
      <c r="M13" s="32">
        <f t="shared" si="0"/>
        <v>4.8419328703703697E-2</v>
      </c>
      <c r="N13"/>
    </row>
    <row r="14" spans="1:15" x14ac:dyDescent="0.25">
      <c r="A14" t="s">
        <v>27</v>
      </c>
      <c r="B14" s="24">
        <v>15</v>
      </c>
      <c r="C14" s="20" t="s">
        <v>71</v>
      </c>
      <c r="D14" s="20" t="s">
        <v>12</v>
      </c>
      <c r="E14" s="30" t="s">
        <v>455</v>
      </c>
      <c r="F14" s="42">
        <f>+Timings!C16</f>
        <v>1.338148148148148E-2</v>
      </c>
      <c r="G14" s="51" t="s">
        <v>456</v>
      </c>
      <c r="H14" s="50">
        <f>+Timings!D16-Timings!C16</f>
        <v>1.1064351851851853E-2</v>
      </c>
      <c r="I14" s="56" t="s">
        <v>457</v>
      </c>
      <c r="J14" s="57">
        <f>+Timings!E16-Timings!D16</f>
        <v>1.2499999999999997E-2</v>
      </c>
      <c r="K14" s="64" t="s">
        <v>458</v>
      </c>
      <c r="L14" s="63">
        <f>+Timings!F16-Timings!E16</f>
        <v>1.1828935185185178E-2</v>
      </c>
      <c r="M14" s="32">
        <f t="shared" si="0"/>
        <v>4.8774768518518509E-2</v>
      </c>
      <c r="N14"/>
    </row>
    <row r="15" spans="1:15" x14ac:dyDescent="0.25">
      <c r="A15" t="s">
        <v>28</v>
      </c>
      <c r="B15" s="24">
        <v>19</v>
      </c>
      <c r="C15" s="20" t="s">
        <v>77</v>
      </c>
      <c r="D15" s="20" t="s">
        <v>12</v>
      </c>
      <c r="E15" s="30" t="s">
        <v>392</v>
      </c>
      <c r="F15" s="42">
        <f>+Timings!C20</f>
        <v>1.2027662037037036E-2</v>
      </c>
      <c r="G15" s="51" t="s">
        <v>393</v>
      </c>
      <c r="H15" s="50">
        <f>+Timings!D20-Timings!C20</f>
        <v>1.239479166666667E-2</v>
      </c>
      <c r="I15" s="56" t="s">
        <v>394</v>
      </c>
      <c r="J15" s="57">
        <f>+Timings!E20-Timings!D20</f>
        <v>1.3072800925925925E-2</v>
      </c>
      <c r="K15" s="64" t="s">
        <v>395</v>
      </c>
      <c r="L15" s="63">
        <f>+Timings!F20-Timings!E20</f>
        <v>1.2586574074074076E-2</v>
      </c>
      <c r="M15" s="32">
        <f t="shared" si="0"/>
        <v>5.0081828703703708E-2</v>
      </c>
      <c r="N15"/>
    </row>
    <row r="16" spans="1:15" x14ac:dyDescent="0.25">
      <c r="A16" t="s">
        <v>29</v>
      </c>
      <c r="B16" s="24">
        <v>26</v>
      </c>
      <c r="C16" s="20" t="s">
        <v>80</v>
      </c>
      <c r="D16" s="20" t="s">
        <v>12</v>
      </c>
      <c r="E16" s="30" t="s">
        <v>301</v>
      </c>
      <c r="F16" s="42">
        <f>+Timings!C27</f>
        <v>1.1777430555555553E-2</v>
      </c>
      <c r="G16" s="53" t="s">
        <v>302</v>
      </c>
      <c r="H16" s="50">
        <f>+Timings!D27-Timings!C27</f>
        <v>1.2551504629629633E-2</v>
      </c>
      <c r="I16" s="59" t="s">
        <v>303</v>
      </c>
      <c r="J16" s="57">
        <f>+Timings!E27-Timings!D27</f>
        <v>1.3346412037037032E-2</v>
      </c>
      <c r="K16" s="66" t="s">
        <v>300</v>
      </c>
      <c r="L16" s="63">
        <f>+Timings!F27-Timings!E27</f>
        <v>1.2839004629629634E-2</v>
      </c>
      <c r="M16" s="32">
        <f t="shared" si="0"/>
        <v>5.0514351851851852E-2</v>
      </c>
      <c r="N16"/>
    </row>
    <row r="17" spans="1:14" hidden="1" x14ac:dyDescent="0.25">
      <c r="A17" t="s">
        <v>30</v>
      </c>
      <c r="B17" s="24"/>
      <c r="C17" s="20"/>
      <c r="D17" s="20"/>
      <c r="E17" s="30"/>
      <c r="F17" s="42"/>
      <c r="G17" s="51"/>
      <c r="H17" s="50"/>
      <c r="I17" s="56"/>
      <c r="J17" s="57"/>
      <c r="K17" s="64"/>
      <c r="L17" s="63"/>
      <c r="M17" s="32"/>
      <c r="N17"/>
    </row>
    <row r="18" spans="1:14" x14ac:dyDescent="0.25">
      <c r="A18" t="s">
        <v>31</v>
      </c>
      <c r="B18" s="24">
        <v>2</v>
      </c>
      <c r="C18" s="20" t="s">
        <v>47</v>
      </c>
      <c r="D18" s="20" t="s">
        <v>12</v>
      </c>
      <c r="E18" s="30" t="s">
        <v>364</v>
      </c>
      <c r="F18" s="42">
        <f>+Timings!C3</f>
        <v>1.2979282407407408E-2</v>
      </c>
      <c r="G18" s="49" t="s">
        <v>406</v>
      </c>
      <c r="H18" s="50">
        <f>+Timings!D3-Timings!C3</f>
        <v>1.2878819444444443E-2</v>
      </c>
      <c r="I18" s="56" t="s">
        <v>407</v>
      </c>
      <c r="J18" s="57">
        <f>+Timings!E3-Timings!D3</f>
        <v>1.2932523148148151E-2</v>
      </c>
      <c r="K18" s="62" t="s">
        <v>499</v>
      </c>
      <c r="L18" s="63">
        <f>+Timings!F3-Timings!E3</f>
        <v>1.2441550925925929E-2</v>
      </c>
      <c r="M18" s="32">
        <f t="shared" ref="M18:M25" si="1">(+F18+H18+J18+L18)</f>
        <v>5.1232175925925931E-2</v>
      </c>
      <c r="N18"/>
    </row>
    <row r="19" spans="1:14" x14ac:dyDescent="0.25">
      <c r="A19" t="s">
        <v>32</v>
      </c>
      <c r="B19" s="24">
        <v>5</v>
      </c>
      <c r="C19" s="20" t="s">
        <v>58</v>
      </c>
      <c r="D19" s="20" t="s">
        <v>12</v>
      </c>
      <c r="E19" s="30" t="s">
        <v>255</v>
      </c>
      <c r="F19" s="42">
        <f>+Timings!C6</f>
        <v>1.2483564814814815E-2</v>
      </c>
      <c r="G19" s="49" t="s">
        <v>256</v>
      </c>
      <c r="H19" s="50">
        <f>+Timings!D6-Timings!C6</f>
        <v>1.4361226851851854E-2</v>
      </c>
      <c r="I19" s="56" t="s">
        <v>257</v>
      </c>
      <c r="J19" s="57">
        <f>+Timings!E6-Timings!D6</f>
        <v>1.3479745370370364E-2</v>
      </c>
      <c r="K19" s="62" t="s">
        <v>258</v>
      </c>
      <c r="L19" s="63">
        <f>+Timings!F6-Timings!E6</f>
        <v>1.3061111111111114E-2</v>
      </c>
      <c r="M19" s="32">
        <f t="shared" si="1"/>
        <v>5.3385648148148147E-2</v>
      </c>
      <c r="N19"/>
    </row>
    <row r="20" spans="1:14" x14ac:dyDescent="0.25">
      <c r="A20" t="s">
        <v>33</v>
      </c>
      <c r="B20" s="25">
        <v>34</v>
      </c>
      <c r="C20" s="21" t="s">
        <v>118</v>
      </c>
      <c r="D20" s="22" t="s">
        <v>12</v>
      </c>
      <c r="E20" s="30" t="s">
        <v>226</v>
      </c>
      <c r="F20" s="42">
        <f>+Timings!C35</f>
        <v>1.3790624999999999E-2</v>
      </c>
      <c r="G20" s="53" t="s">
        <v>227</v>
      </c>
      <c r="H20" s="50">
        <f>+Timings!D35-Timings!C35</f>
        <v>1.3998842592592589E-2</v>
      </c>
      <c r="I20" s="59" t="s">
        <v>228</v>
      </c>
      <c r="J20" s="57">
        <f>+Timings!E35-Timings!D35</f>
        <v>1.2745486111111117E-2</v>
      </c>
      <c r="K20" s="66" t="s">
        <v>229</v>
      </c>
      <c r="L20" s="63">
        <f>+Timings!F35-Timings!E35</f>
        <v>1.2909143518518525E-2</v>
      </c>
      <c r="M20" s="43">
        <f t="shared" si="1"/>
        <v>5.344409722222223E-2</v>
      </c>
      <c r="N20"/>
    </row>
    <row r="21" spans="1:14" x14ac:dyDescent="0.25">
      <c r="A21" t="s">
        <v>34</v>
      </c>
      <c r="B21" s="24">
        <v>3</v>
      </c>
      <c r="C21" s="20" t="s">
        <v>54</v>
      </c>
      <c r="D21" s="20" t="s">
        <v>12</v>
      </c>
      <c r="E21" s="30" t="s">
        <v>161</v>
      </c>
      <c r="F21" s="42">
        <f>+Timings!C4</f>
        <v>1.3358101851851852E-2</v>
      </c>
      <c r="G21" s="49" t="s">
        <v>162</v>
      </c>
      <c r="H21" s="50">
        <f>+Timings!D4-Timings!C4</f>
        <v>1.3923958333333332E-2</v>
      </c>
      <c r="I21" s="56" t="s">
        <v>163</v>
      </c>
      <c r="J21" s="57">
        <f>+Timings!E4-Timings!D4</f>
        <v>1.4559953703703707E-2</v>
      </c>
      <c r="K21" s="62" t="s">
        <v>164</v>
      </c>
      <c r="L21" s="63">
        <f>+Timings!F4-Timings!E4</f>
        <v>1.2990972222222223E-2</v>
      </c>
      <c r="M21" s="32">
        <f t="shared" si="1"/>
        <v>5.4832986111111114E-2</v>
      </c>
      <c r="N21"/>
    </row>
    <row r="22" spans="1:14" x14ac:dyDescent="0.25">
      <c r="A22" t="s">
        <v>40</v>
      </c>
      <c r="B22" s="24">
        <v>27</v>
      </c>
      <c r="C22" s="20" t="s">
        <v>80</v>
      </c>
      <c r="D22" s="20" t="s">
        <v>12</v>
      </c>
      <c r="E22" s="30" t="s">
        <v>305</v>
      </c>
      <c r="F22" s="42">
        <f>+Timings!C28</f>
        <v>1.3142939814814814E-2</v>
      </c>
      <c r="G22" s="53" t="s">
        <v>306</v>
      </c>
      <c r="H22" s="50">
        <f>+Timings!D28-Timings!C28</f>
        <v>1.3206134259259263E-2</v>
      </c>
      <c r="I22" s="59" t="s">
        <v>304</v>
      </c>
      <c r="J22" s="57">
        <f>+Timings!E28-Timings!D28</f>
        <v>1.4337847222222217E-2</v>
      </c>
      <c r="K22" s="66" t="s">
        <v>307</v>
      </c>
      <c r="L22" s="63">
        <f>+Timings!F28-Timings!E28</f>
        <v>1.4209259259259262E-2</v>
      </c>
      <c r="M22" s="32">
        <f t="shared" si="1"/>
        <v>5.4896180555555556E-2</v>
      </c>
      <c r="N22"/>
    </row>
    <row r="23" spans="1:14" x14ac:dyDescent="0.25">
      <c r="A23" t="s">
        <v>41</v>
      </c>
      <c r="B23" s="24">
        <v>16</v>
      </c>
      <c r="C23" s="20" t="s">
        <v>72</v>
      </c>
      <c r="D23" s="20" t="s">
        <v>12</v>
      </c>
      <c r="E23" s="46" t="s">
        <v>199</v>
      </c>
      <c r="F23" s="42">
        <f>+Timings!C17</f>
        <v>1.6018981481481481E-2</v>
      </c>
      <c r="G23" s="52" t="s">
        <v>200</v>
      </c>
      <c r="H23" s="50">
        <f>+Timings!D17-Timings!C17</f>
        <v>1.2675347222222227E-2</v>
      </c>
      <c r="I23" s="58" t="s">
        <v>201</v>
      </c>
      <c r="J23" s="57">
        <f>+Timings!E17-Timings!D17</f>
        <v>1.3736921296296296E-2</v>
      </c>
      <c r="K23" s="65" t="s">
        <v>202</v>
      </c>
      <c r="L23" s="63">
        <f>+Timings!F17-Timings!E17</f>
        <v>1.2780555555555545E-2</v>
      </c>
      <c r="M23" s="32">
        <f t="shared" si="1"/>
        <v>5.5211805555555549E-2</v>
      </c>
      <c r="N23"/>
    </row>
    <row r="24" spans="1:14" x14ac:dyDescent="0.25">
      <c r="A24" t="s">
        <v>91</v>
      </c>
      <c r="B24" s="24">
        <v>13</v>
      </c>
      <c r="C24" s="20" t="s">
        <v>67</v>
      </c>
      <c r="D24" s="20" t="s">
        <v>12</v>
      </c>
      <c r="E24" s="30" t="s">
        <v>436</v>
      </c>
      <c r="F24" s="42">
        <f>+Timings!C14</f>
        <v>1.2745486111111112E-2</v>
      </c>
      <c r="G24" s="51" t="s">
        <v>437</v>
      </c>
      <c r="H24" s="50">
        <f>+Timings!D14-Timings!C14</f>
        <v>1.4192824074074078E-2</v>
      </c>
      <c r="I24" s="56" t="s">
        <v>438</v>
      </c>
      <c r="J24" s="57">
        <f>+Timings!E14-Timings!D14</f>
        <v>1.3019097222222217E-2</v>
      </c>
      <c r="K24" s="64" t="s">
        <v>439</v>
      </c>
      <c r="L24" s="63">
        <f>+Timings!F14-Timings!E14</f>
        <v>1.5691666666666666E-2</v>
      </c>
      <c r="M24" s="32">
        <f t="shared" si="1"/>
        <v>5.5649074074074073E-2</v>
      </c>
    </row>
    <row r="25" spans="1:14" x14ac:dyDescent="0.25">
      <c r="A25" t="s">
        <v>92</v>
      </c>
      <c r="B25" s="24">
        <v>33</v>
      </c>
      <c r="C25" s="20" t="s">
        <v>82</v>
      </c>
      <c r="D25" s="20" t="s">
        <v>12</v>
      </c>
      <c r="E25" s="30" t="s">
        <v>273</v>
      </c>
      <c r="F25" s="42">
        <f>+Timings!C34</f>
        <v>1.3498379629629629E-2</v>
      </c>
      <c r="G25" s="53" t="s">
        <v>274</v>
      </c>
      <c r="H25" s="50">
        <f>+Timings!D34-Timings!C34</f>
        <v>1.3701851851851856E-2</v>
      </c>
      <c r="I25" s="59" t="s">
        <v>275</v>
      </c>
      <c r="J25" s="57">
        <f>+Timings!E34-Timings!D34</f>
        <v>1.3818749999999998E-2</v>
      </c>
      <c r="K25" s="66" t="s">
        <v>276</v>
      </c>
      <c r="L25" s="63">
        <f>+Timings!F34-Timings!E34</f>
        <v>1.5476504629629628E-2</v>
      </c>
      <c r="M25" s="32">
        <f t="shared" si="1"/>
        <v>5.6495486111111111E-2</v>
      </c>
    </row>
    <row r="26" spans="1:14" hidden="1" x14ac:dyDescent="0.25">
      <c r="A26" t="s">
        <v>93</v>
      </c>
      <c r="B26" s="24"/>
      <c r="C26" s="20"/>
      <c r="D26" s="20"/>
      <c r="E26" s="30"/>
      <c r="F26" s="42"/>
      <c r="G26" s="53"/>
      <c r="H26" s="50"/>
      <c r="I26" s="59"/>
      <c r="J26" s="57"/>
      <c r="K26" s="66"/>
      <c r="L26" s="63"/>
      <c r="M26" s="32"/>
    </row>
    <row r="27" spans="1:14" x14ac:dyDescent="0.25">
      <c r="A27" t="s">
        <v>94</v>
      </c>
      <c r="B27" s="24">
        <v>8</v>
      </c>
      <c r="C27" s="20" t="s">
        <v>61</v>
      </c>
      <c r="D27" s="20" t="s">
        <v>12</v>
      </c>
      <c r="E27" s="30" t="s">
        <v>144</v>
      </c>
      <c r="F27" s="42">
        <f>+Timings!C9</f>
        <v>1.4262962962962963E-2</v>
      </c>
      <c r="G27" s="51" t="s">
        <v>145</v>
      </c>
      <c r="H27" s="50">
        <f>+Timings!D9-Timings!C9</f>
        <v>1.5644907407407403E-2</v>
      </c>
      <c r="I27" s="56" t="s">
        <v>146</v>
      </c>
      <c r="J27" s="57">
        <f>+Timings!E9-Timings!D9</f>
        <v>1.3842129629629638E-2</v>
      </c>
      <c r="K27" s="64" t="s">
        <v>147</v>
      </c>
      <c r="L27" s="63">
        <f>+Timings!F9-Timings!E9</f>
        <v>1.369710648148148E-2</v>
      </c>
      <c r="M27" s="32">
        <f t="shared" ref="M27:M37" si="2">(+F27+H27+J27+L27)</f>
        <v>5.7447106481481484E-2</v>
      </c>
    </row>
    <row r="28" spans="1:14" x14ac:dyDescent="0.25">
      <c r="A28" t="s">
        <v>95</v>
      </c>
      <c r="B28" s="24">
        <v>17</v>
      </c>
      <c r="C28" s="20" t="s">
        <v>75</v>
      </c>
      <c r="D28" s="20" t="s">
        <v>12</v>
      </c>
      <c r="E28" s="30" t="s">
        <v>219</v>
      </c>
      <c r="F28" s="42">
        <f>+Timings!C18</f>
        <v>1.2027662037037036E-2</v>
      </c>
      <c r="G28" s="51" t="s">
        <v>220</v>
      </c>
      <c r="H28" s="50">
        <f>+Timings!D18-Timings!C18</f>
        <v>1.4711921296296298E-2</v>
      </c>
      <c r="I28" s="56" t="s">
        <v>221</v>
      </c>
      <c r="J28" s="57">
        <f>+Timings!E18-Timings!D18</f>
        <v>1.7033796296296293E-2</v>
      </c>
      <c r="K28" s="64" t="s">
        <v>222</v>
      </c>
      <c r="L28" s="63">
        <f>+Timings!F18-Timings!E18</f>
        <v>1.3825694444444446E-2</v>
      </c>
      <c r="M28" s="32">
        <f t="shared" si="2"/>
        <v>5.7599074074074073E-2</v>
      </c>
    </row>
    <row r="29" spans="1:14" x14ac:dyDescent="0.25">
      <c r="A29" t="s">
        <v>96</v>
      </c>
      <c r="B29" s="24">
        <v>28</v>
      </c>
      <c r="C29" s="20" t="s">
        <v>80</v>
      </c>
      <c r="D29" s="20" t="s">
        <v>12</v>
      </c>
      <c r="E29" s="30" t="s">
        <v>308</v>
      </c>
      <c r="F29" s="42">
        <f>+Timings!C29</f>
        <v>1.4192824074074073E-2</v>
      </c>
      <c r="G29" s="53" t="s">
        <v>309</v>
      </c>
      <c r="H29" s="50">
        <f>+Timings!D29-Timings!C29</f>
        <v>1.4029166666666665E-2</v>
      </c>
      <c r="I29" s="59" t="s">
        <v>451</v>
      </c>
      <c r="J29" s="57">
        <f>+Timings!E29-Timings!D29</f>
        <v>1.5972222222222224E-2</v>
      </c>
      <c r="K29" s="66" t="s">
        <v>310</v>
      </c>
      <c r="L29" s="63">
        <f>+Timings!F29-Timings!E29</f>
        <v>1.4349537037037036E-2</v>
      </c>
      <c r="M29" s="32">
        <f t="shared" si="2"/>
        <v>5.8543749999999999E-2</v>
      </c>
    </row>
    <row r="30" spans="1:14" x14ac:dyDescent="0.25">
      <c r="A30" t="s">
        <v>97</v>
      </c>
      <c r="B30" s="25">
        <v>20</v>
      </c>
      <c r="C30" s="22" t="s">
        <v>160</v>
      </c>
      <c r="D30" s="22" t="s">
        <v>12</v>
      </c>
      <c r="E30" s="30" t="s">
        <v>401</v>
      </c>
      <c r="F30" s="42">
        <f>+Timings!C21</f>
        <v>1.496909722222222E-2</v>
      </c>
      <c r="G30" s="51" t="s">
        <v>396</v>
      </c>
      <c r="H30" s="50">
        <f>+Timings!D21-Timings!C21</f>
        <v>1.4384606481481484E-2</v>
      </c>
      <c r="I30" s="56" t="s">
        <v>397</v>
      </c>
      <c r="J30" s="57">
        <f>+Timings!E21-Timings!D21</f>
        <v>1.5015856481481477E-2</v>
      </c>
      <c r="K30" s="64" t="s">
        <v>398</v>
      </c>
      <c r="L30" s="63">
        <f>+Timings!F21-Timings!E21</f>
        <v>1.4478125000000001E-2</v>
      </c>
      <c r="M30" s="43">
        <f t="shared" si="2"/>
        <v>5.8847685185185183E-2</v>
      </c>
    </row>
    <row r="31" spans="1:14" x14ac:dyDescent="0.25">
      <c r="A31" t="s">
        <v>98</v>
      </c>
      <c r="B31" s="25">
        <v>4</v>
      </c>
      <c r="C31" s="22" t="s">
        <v>167</v>
      </c>
      <c r="D31" s="22" t="s">
        <v>12</v>
      </c>
      <c r="E31" s="30" t="s">
        <v>165</v>
      </c>
      <c r="F31" s="42">
        <f>+Timings!C5</f>
        <v>1.5121064814814816E-2</v>
      </c>
      <c r="G31" s="49" t="s">
        <v>474</v>
      </c>
      <c r="H31" s="50">
        <f>+Timings!D5-Timings!C5</f>
        <v>1.3888888888888885E-2</v>
      </c>
      <c r="I31" s="56" t="s">
        <v>166</v>
      </c>
      <c r="J31" s="57">
        <f>+Timings!E5-Timings!D5</f>
        <v>1.5324537037037043E-2</v>
      </c>
      <c r="K31" s="62" t="s">
        <v>162</v>
      </c>
      <c r="L31" s="63">
        <f>+Timings!F5-Timings!E5</f>
        <v>1.4845254629629628E-2</v>
      </c>
      <c r="M31" s="43">
        <f t="shared" si="2"/>
        <v>5.9179745370370372E-2</v>
      </c>
    </row>
    <row r="32" spans="1:14" x14ac:dyDescent="0.25">
      <c r="A32" t="s">
        <v>99</v>
      </c>
      <c r="B32" s="24">
        <v>29</v>
      </c>
      <c r="C32" s="20" t="s">
        <v>80</v>
      </c>
      <c r="D32" s="20" t="s">
        <v>12</v>
      </c>
      <c r="E32" s="30" t="s">
        <v>311</v>
      </c>
      <c r="F32" s="42">
        <f>+Timings!C30</f>
        <v>1.3825694444444444E-2</v>
      </c>
      <c r="G32" s="53" t="s">
        <v>312</v>
      </c>
      <c r="H32" s="50">
        <f>+Timings!D30-Timings!C30</f>
        <v>1.4197569444444441E-2</v>
      </c>
      <c r="I32" s="59" t="s">
        <v>313</v>
      </c>
      <c r="J32" s="57">
        <f>+Timings!E30-Timings!D30</f>
        <v>1.6100810185185187E-2</v>
      </c>
      <c r="K32" s="66" t="s">
        <v>314</v>
      </c>
      <c r="L32" s="63">
        <f>+Timings!F30-Timings!E30</f>
        <v>1.5219328703703704E-2</v>
      </c>
      <c r="M32" s="32">
        <f t="shared" si="2"/>
        <v>5.9343402777777776E-2</v>
      </c>
    </row>
    <row r="33" spans="1:13" x14ac:dyDescent="0.25">
      <c r="A33" t="s">
        <v>100</v>
      </c>
      <c r="B33" s="24">
        <v>22</v>
      </c>
      <c r="C33" s="20" t="s">
        <v>78</v>
      </c>
      <c r="D33" s="20" t="s">
        <v>12</v>
      </c>
      <c r="E33" s="30" t="s">
        <v>266</v>
      </c>
      <c r="F33" s="42">
        <f>+Timings!C23</f>
        <v>1.3299652777777777E-2</v>
      </c>
      <c r="G33" s="53" t="s">
        <v>268</v>
      </c>
      <c r="H33" s="50">
        <f>+Timings!D23-Timings!C23</f>
        <v>1.2651967592592595E-2</v>
      </c>
      <c r="I33" s="59" t="s">
        <v>267</v>
      </c>
      <c r="J33" s="57">
        <f>+Timings!E23-Timings!D23</f>
        <v>1.7220833333333335E-2</v>
      </c>
      <c r="K33" s="66" t="s">
        <v>477</v>
      </c>
      <c r="L33" s="63">
        <f>+Timings!F23-Timings!E23</f>
        <v>1.6631597222222218E-2</v>
      </c>
      <c r="M33" s="32">
        <f t="shared" si="2"/>
        <v>5.9804050925925924E-2</v>
      </c>
    </row>
    <row r="34" spans="1:13" x14ac:dyDescent="0.25">
      <c r="A34" t="s">
        <v>101</v>
      </c>
      <c r="B34" s="24">
        <v>6</v>
      </c>
      <c r="C34" s="20" t="s">
        <v>58</v>
      </c>
      <c r="D34" s="20" t="s">
        <v>12</v>
      </c>
      <c r="E34" s="30" t="s">
        <v>259</v>
      </c>
      <c r="F34" s="42">
        <f>+Timings!C7</f>
        <v>1.5191203703703705E-2</v>
      </c>
      <c r="G34" s="49" t="s">
        <v>260</v>
      </c>
      <c r="H34" s="50">
        <f>+Timings!D7-Timings!C7</f>
        <v>1.6315972222222218E-2</v>
      </c>
      <c r="I34" s="56" t="s">
        <v>261</v>
      </c>
      <c r="J34" s="57">
        <f>+Timings!E7-Timings!D7</f>
        <v>1.5242708333333341E-2</v>
      </c>
      <c r="K34" s="62" t="s">
        <v>262</v>
      </c>
      <c r="L34" s="63">
        <f>+Timings!F7-Timings!E7</f>
        <v>1.4286342592592594E-2</v>
      </c>
      <c r="M34" s="32">
        <f t="shared" si="2"/>
        <v>6.1036226851851859E-2</v>
      </c>
    </row>
    <row r="35" spans="1:13" x14ac:dyDescent="0.25">
      <c r="A35" t="s">
        <v>102</v>
      </c>
      <c r="B35" s="24">
        <v>9</v>
      </c>
      <c r="C35" s="20" t="s">
        <v>61</v>
      </c>
      <c r="D35" s="20" t="s">
        <v>12</v>
      </c>
      <c r="E35" s="30" t="s">
        <v>123</v>
      </c>
      <c r="F35" s="42">
        <f>+Timings!C10</f>
        <v>1.3860763888888889E-2</v>
      </c>
      <c r="G35" s="49" t="s">
        <v>124</v>
      </c>
      <c r="H35" s="50">
        <f>+Timings!D10-Timings!C10</f>
        <v>1.6397800925925923E-2</v>
      </c>
      <c r="I35" s="56" t="s">
        <v>125</v>
      </c>
      <c r="J35" s="57">
        <f>+Timings!E10-Timings!D10</f>
        <v>1.5277777777777779E-2</v>
      </c>
      <c r="K35" s="64" t="s">
        <v>151</v>
      </c>
      <c r="L35" s="63">
        <f>+Timings!F10-Timings!E10</f>
        <v>1.664328703703704E-2</v>
      </c>
      <c r="M35" s="32">
        <f t="shared" si="2"/>
        <v>6.2179629629629633E-2</v>
      </c>
    </row>
    <row r="36" spans="1:13" x14ac:dyDescent="0.25">
      <c r="A36" t="s">
        <v>103</v>
      </c>
      <c r="B36" s="24">
        <v>30</v>
      </c>
      <c r="C36" s="20" t="s">
        <v>80</v>
      </c>
      <c r="D36" s="20" t="s">
        <v>12</v>
      </c>
      <c r="E36" s="30" t="s">
        <v>315</v>
      </c>
      <c r="F36" s="42">
        <f>+Timings!C31</f>
        <v>1.7157638888888889E-2</v>
      </c>
      <c r="G36" s="53" t="s">
        <v>316</v>
      </c>
      <c r="H36" s="50">
        <f>+Timings!D31-Timings!C31</f>
        <v>1.5937152777777783E-2</v>
      </c>
      <c r="I36" s="59" t="s">
        <v>317</v>
      </c>
      <c r="J36" s="57">
        <f>+Timings!E31-Timings!D31</f>
        <v>1.7139004629629626E-2</v>
      </c>
      <c r="K36" s="66" t="s">
        <v>318</v>
      </c>
      <c r="L36" s="63">
        <f>+Timings!F31-Timings!E31</f>
        <v>1.3994097222222231E-2</v>
      </c>
      <c r="M36" s="32">
        <f t="shared" si="2"/>
        <v>6.4227893518518528E-2</v>
      </c>
    </row>
    <row r="37" spans="1:13" x14ac:dyDescent="0.25">
      <c r="A37" t="s">
        <v>104</v>
      </c>
      <c r="B37" s="24">
        <v>31</v>
      </c>
      <c r="C37" s="20" t="s">
        <v>80</v>
      </c>
      <c r="D37" s="20" t="s">
        <v>12</v>
      </c>
      <c r="E37" s="30" t="s">
        <v>319</v>
      </c>
      <c r="F37" s="42">
        <f>+Timings!C32</f>
        <v>1.592071759259259E-2</v>
      </c>
      <c r="G37" s="53" t="s">
        <v>320</v>
      </c>
      <c r="H37" s="50">
        <f>+Timings!D32-Timings!C32</f>
        <v>1.6608217592592598E-2</v>
      </c>
      <c r="I37" s="59" t="s">
        <v>321</v>
      </c>
      <c r="J37" s="57">
        <f>+Timings!E32-Timings!D32</f>
        <v>1.8212268518518523E-2</v>
      </c>
      <c r="K37" s="66" t="s">
        <v>322</v>
      </c>
      <c r="L37" s="63">
        <f>+Timings!F32-Timings!E32</f>
        <v>1.7005671296296286E-2</v>
      </c>
      <c r="M37" s="32">
        <f t="shared" si="2"/>
        <v>6.7746874999999998E-2</v>
      </c>
    </row>
    <row r="38" spans="1:13" ht="16.5" thickBot="1" x14ac:dyDescent="0.3"/>
    <row r="39" spans="1:13" ht="16.5" thickBot="1" x14ac:dyDescent="0.3">
      <c r="E39" s="69" t="s">
        <v>119</v>
      </c>
      <c r="F39" s="70" t="s">
        <v>485</v>
      </c>
      <c r="G39" s="71"/>
      <c r="H39" s="72">
        <v>15.51</v>
      </c>
    </row>
  </sheetData>
  <autoFilter ref="B3:M37">
    <filterColumn colId="0">
      <customFilters>
        <customFilter operator="notEqual" val=" "/>
      </customFilters>
    </filterColumn>
    <sortState ref="B4:M37">
      <sortCondition ref="M3:M37"/>
    </sortState>
  </autoFilter>
  <mergeCells count="1">
    <mergeCell ref="C1:N1"/>
  </mergeCells>
  <phoneticPr fontId="7" type="noConversion"/>
  <printOptions horizontalCentered="1" verticalCentered="1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A1:M53"/>
  <sheetViews>
    <sheetView workbookViewId="0">
      <selection sqref="A1:XFD1048576"/>
    </sheetView>
  </sheetViews>
  <sheetFormatPr defaultColWidth="10.125" defaultRowHeight="15.75" x14ac:dyDescent="0.25"/>
  <cols>
    <col min="2" max="2" width="8.625" style="4" customWidth="1"/>
    <col min="3" max="3" width="27.5" customWidth="1"/>
    <col min="4" max="4" width="9" bestFit="1" customWidth="1"/>
    <col min="5" max="5" width="20.625" style="26" bestFit="1" customWidth="1"/>
    <col min="6" max="6" width="9.5" style="12" customWidth="1"/>
    <col min="7" max="7" width="18.875" style="13" customWidth="1"/>
    <col min="8" max="8" width="9.5" style="12" customWidth="1"/>
    <col min="9" max="9" width="18.875" style="13" customWidth="1"/>
    <col min="10" max="10" width="15.875" style="12" customWidth="1"/>
    <col min="11" max="11" width="17.375" style="12" bestFit="1" customWidth="1"/>
    <col min="12" max="12" width="10.125" style="9"/>
  </cols>
  <sheetData>
    <row r="1" spans="1:13" s="1" customFormat="1" ht="27.75" x14ac:dyDescent="0.4">
      <c r="B1" s="23"/>
      <c r="C1" s="73" t="s">
        <v>39</v>
      </c>
      <c r="D1" s="73"/>
      <c r="E1" s="73"/>
      <c r="F1" s="73"/>
      <c r="G1" s="73"/>
      <c r="H1" s="73"/>
      <c r="I1" s="73"/>
      <c r="J1" s="73"/>
      <c r="K1" s="73"/>
      <c r="L1" s="73"/>
    </row>
    <row r="2" spans="1:13" x14ac:dyDescent="0.25">
      <c r="C2" s="2" t="s">
        <v>117</v>
      </c>
      <c r="D2" s="2"/>
    </row>
    <row r="3" spans="1:13" x14ac:dyDescent="0.25">
      <c r="B3" s="4" t="s">
        <v>38</v>
      </c>
      <c r="C3" t="s">
        <v>20</v>
      </c>
      <c r="D3" t="s">
        <v>11</v>
      </c>
      <c r="E3" s="26" t="s">
        <v>35</v>
      </c>
      <c r="G3" s="13" t="s">
        <v>36</v>
      </c>
      <c r="I3" s="13" t="s">
        <v>37</v>
      </c>
      <c r="K3" s="12" t="s">
        <v>1</v>
      </c>
    </row>
    <row r="4" spans="1:13" x14ac:dyDescent="0.25">
      <c r="A4" s="3" t="s">
        <v>2</v>
      </c>
      <c r="B4" s="24">
        <v>51</v>
      </c>
      <c r="C4" s="20" t="s">
        <v>80</v>
      </c>
      <c r="D4" s="3" t="s">
        <v>13</v>
      </c>
      <c r="E4" s="30" t="s">
        <v>335</v>
      </c>
      <c r="F4" s="42">
        <f>+Timings!C52</f>
        <v>1.2460185185185185E-2</v>
      </c>
      <c r="G4" s="49" t="s">
        <v>336</v>
      </c>
      <c r="H4" s="50">
        <f>+Timings!D52-F4</f>
        <v>1.1337962962962966E-2</v>
      </c>
      <c r="I4" s="67" t="s">
        <v>337</v>
      </c>
      <c r="J4" s="57">
        <f>+Timings!E52-H4-F4</f>
        <v>1.2097800925925925E-2</v>
      </c>
      <c r="K4" s="32">
        <f>+Timings!E52</f>
        <v>3.5895949074074077E-2</v>
      </c>
      <c r="L4"/>
      <c r="M4" s="8"/>
    </row>
    <row r="5" spans="1:13" x14ac:dyDescent="0.25">
      <c r="A5" s="3" t="s">
        <v>3</v>
      </c>
      <c r="B5" s="24">
        <v>46</v>
      </c>
      <c r="C5" s="20" t="s">
        <v>71</v>
      </c>
      <c r="D5" s="3" t="s">
        <v>13</v>
      </c>
      <c r="E5" s="30" t="s">
        <v>459</v>
      </c>
      <c r="F5" s="42">
        <f>+Timings!C47</f>
        <v>1.2214699074074074E-2</v>
      </c>
      <c r="G5" s="49" t="s">
        <v>460</v>
      </c>
      <c r="H5" s="50">
        <f>+Timings!D47-F5</f>
        <v>1.1676967592592595E-2</v>
      </c>
      <c r="I5" s="67" t="s">
        <v>461</v>
      </c>
      <c r="J5" s="57">
        <f>+Timings!E47-H5-F5</f>
        <v>1.2348032407407403E-2</v>
      </c>
      <c r="K5" s="32">
        <f>+Timings!E47</f>
        <v>3.6239699074074073E-2</v>
      </c>
      <c r="L5"/>
    </row>
    <row r="6" spans="1:13" hidden="1" x14ac:dyDescent="0.25">
      <c r="A6" s="3" t="s">
        <v>4</v>
      </c>
      <c r="B6" s="24">
        <v>37</v>
      </c>
      <c r="C6" s="20"/>
      <c r="D6" s="3"/>
      <c r="E6" s="30"/>
      <c r="F6" s="42" t="e">
        <f>+Timings!C38</f>
        <v>#VALUE!</v>
      </c>
      <c r="G6" s="49"/>
      <c r="H6" s="50" t="e">
        <f>+Timings!D38-F6</f>
        <v>#VALUE!</v>
      </c>
      <c r="I6" s="67"/>
      <c r="J6" s="57" t="e">
        <f>+Timings!E38-H6-F6</f>
        <v>#VALUE!</v>
      </c>
      <c r="K6" s="32" t="e">
        <f>+Timings!E38</f>
        <v>#VALUE!</v>
      </c>
      <c r="L6"/>
    </row>
    <row r="7" spans="1:13" x14ac:dyDescent="0.25">
      <c r="A7" s="3" t="s">
        <v>4</v>
      </c>
      <c r="B7" s="24">
        <v>36</v>
      </c>
      <c r="C7" s="20" t="s">
        <v>47</v>
      </c>
      <c r="D7" s="3" t="s">
        <v>13</v>
      </c>
      <c r="E7" s="30" t="s">
        <v>409</v>
      </c>
      <c r="F7" s="42">
        <f>+Timings!C37</f>
        <v>1.1765740740740742E-2</v>
      </c>
      <c r="G7" s="49" t="s">
        <v>410</v>
      </c>
      <c r="H7" s="50">
        <f>+Timings!D37-F7</f>
        <v>1.2843749999999999E-2</v>
      </c>
      <c r="I7" s="67" t="s">
        <v>411</v>
      </c>
      <c r="J7" s="57">
        <f>+Timings!E37-H7-F7</f>
        <v>1.2015972222222221E-2</v>
      </c>
      <c r="K7" s="32">
        <f>+Timings!E37</f>
        <v>3.6625462962962964E-2</v>
      </c>
      <c r="L7"/>
    </row>
    <row r="8" spans="1:13" x14ac:dyDescent="0.25">
      <c r="A8" s="3" t="s">
        <v>5</v>
      </c>
      <c r="B8" s="24">
        <v>42</v>
      </c>
      <c r="C8" s="20" t="s">
        <v>67</v>
      </c>
      <c r="D8" s="3" t="s">
        <v>13</v>
      </c>
      <c r="E8" s="30" t="s">
        <v>440</v>
      </c>
      <c r="F8" s="42">
        <f>+Timings!C43</f>
        <v>1.2535069444444444E-2</v>
      </c>
      <c r="G8" s="49" t="s">
        <v>441</v>
      </c>
      <c r="H8" s="50">
        <f>+Timings!D43-F8</f>
        <v>1.2803935185185184E-2</v>
      </c>
      <c r="I8" s="67" t="s">
        <v>442</v>
      </c>
      <c r="J8" s="57">
        <f>+Timings!E43-H8-F8</f>
        <v>1.2535069444444448E-2</v>
      </c>
      <c r="K8" s="32">
        <f>+Timings!E43</f>
        <v>3.7874074074074074E-2</v>
      </c>
      <c r="L8"/>
    </row>
    <row r="9" spans="1:13" x14ac:dyDescent="0.25">
      <c r="A9" s="3" t="s">
        <v>6</v>
      </c>
      <c r="B9" s="24">
        <v>52</v>
      </c>
      <c r="C9" s="20" t="s">
        <v>80</v>
      </c>
      <c r="D9" s="3" t="s">
        <v>13</v>
      </c>
      <c r="E9" s="30" t="s">
        <v>340</v>
      </c>
      <c r="F9" s="42">
        <f>+Timings!C53</f>
        <v>1.327627314814815E-2</v>
      </c>
      <c r="G9" s="49" t="s">
        <v>339</v>
      </c>
      <c r="H9" s="50">
        <f>+Timings!D53-F9</f>
        <v>1.2570138888888889E-2</v>
      </c>
      <c r="I9" s="67" t="s">
        <v>338</v>
      </c>
      <c r="J9" s="57">
        <f>+Timings!E53-H9-F9</f>
        <v>1.2570138888888889E-2</v>
      </c>
      <c r="K9" s="32">
        <f>+Timings!E53</f>
        <v>3.8416550925925927E-2</v>
      </c>
      <c r="L9"/>
    </row>
    <row r="10" spans="1:13" x14ac:dyDescent="0.25">
      <c r="A10" s="3" t="s">
        <v>7</v>
      </c>
      <c r="B10" s="24">
        <v>39</v>
      </c>
      <c r="C10" s="20" t="s">
        <v>58</v>
      </c>
      <c r="D10" s="3" t="s">
        <v>13</v>
      </c>
      <c r="E10" s="30" t="s">
        <v>252</v>
      </c>
      <c r="F10" s="42">
        <f>+Timings!C40</f>
        <v>1.2319907407407406E-2</v>
      </c>
      <c r="G10" s="49" t="s">
        <v>253</v>
      </c>
      <c r="H10" s="50">
        <f>+Timings!D40-F10</f>
        <v>1.298402777777778E-2</v>
      </c>
      <c r="I10" s="67" t="s">
        <v>254</v>
      </c>
      <c r="J10" s="57">
        <f>+Timings!E40-H10-F10</f>
        <v>1.3287962962962958E-2</v>
      </c>
      <c r="K10" s="32">
        <f>+Timings!E40</f>
        <v>3.8591898148148146E-2</v>
      </c>
      <c r="L10"/>
    </row>
    <row r="11" spans="1:13" x14ac:dyDescent="0.25">
      <c r="A11" s="3" t="s">
        <v>8</v>
      </c>
      <c r="B11" s="24">
        <v>71</v>
      </c>
      <c r="C11" s="20" t="s">
        <v>80</v>
      </c>
      <c r="D11" s="3" t="s">
        <v>14</v>
      </c>
      <c r="E11" s="30" t="s">
        <v>355</v>
      </c>
      <c r="F11" s="42">
        <f>+Timings!C72</f>
        <v>1.2839004629629629E-2</v>
      </c>
      <c r="G11" s="49" t="s">
        <v>356</v>
      </c>
      <c r="H11" s="50">
        <f>+Timings!D72-F11</f>
        <v>1.2815624999999999E-2</v>
      </c>
      <c r="I11" s="67" t="s">
        <v>357</v>
      </c>
      <c r="J11" s="57">
        <f>+Timings!E72-H11-F11</f>
        <v>1.298402777777778E-2</v>
      </c>
      <c r="K11" s="32">
        <f>+Timings!E72</f>
        <v>3.8638657407407406E-2</v>
      </c>
      <c r="L11"/>
    </row>
    <row r="12" spans="1:13" x14ac:dyDescent="0.25">
      <c r="A12" s="3" t="s">
        <v>9</v>
      </c>
      <c r="B12" s="24">
        <v>67</v>
      </c>
      <c r="C12" s="20" t="s">
        <v>71</v>
      </c>
      <c r="D12" s="3" t="s">
        <v>14</v>
      </c>
      <c r="E12" s="30" t="s">
        <v>465</v>
      </c>
      <c r="F12" s="42">
        <f>+Timings!C68</f>
        <v>1.2687037037037037E-2</v>
      </c>
      <c r="G12" s="49" t="s">
        <v>466</v>
      </c>
      <c r="H12" s="50">
        <f>+Timings!D68-F12</f>
        <v>1.303078703703704E-2</v>
      </c>
      <c r="I12" s="67" t="s">
        <v>467</v>
      </c>
      <c r="J12" s="57">
        <f>+Timings!E68-H12-F12</f>
        <v>1.3626967592592585E-2</v>
      </c>
      <c r="K12" s="32">
        <f>+Timings!E68</f>
        <v>3.9344791666666663E-2</v>
      </c>
      <c r="L12"/>
    </row>
    <row r="13" spans="1:13" x14ac:dyDescent="0.25">
      <c r="A13" s="3" t="s">
        <v>25</v>
      </c>
      <c r="B13" s="24">
        <v>65</v>
      </c>
      <c r="C13" s="20" t="s">
        <v>67</v>
      </c>
      <c r="D13" s="3" t="s">
        <v>14</v>
      </c>
      <c r="E13" s="30" t="s">
        <v>444</v>
      </c>
      <c r="F13" s="42">
        <f>+Timings!C66</f>
        <v>1.2343287037037036E-2</v>
      </c>
      <c r="G13" s="49" t="s">
        <v>445</v>
      </c>
      <c r="H13" s="50">
        <f>+Timings!D66-F13</f>
        <v>1.3479745370370373E-2</v>
      </c>
      <c r="I13" s="67" t="s">
        <v>446</v>
      </c>
      <c r="J13" s="57">
        <f>+Timings!E66-H13-F13</f>
        <v>1.3842129629629626E-2</v>
      </c>
      <c r="K13" s="32">
        <f>+Timings!E66</f>
        <v>3.9665162037037037E-2</v>
      </c>
      <c r="L13"/>
    </row>
    <row r="14" spans="1:13" x14ac:dyDescent="0.25">
      <c r="A14" s="3" t="s">
        <v>26</v>
      </c>
      <c r="B14" s="24">
        <v>74</v>
      </c>
      <c r="C14" s="20" t="s">
        <v>80</v>
      </c>
      <c r="D14" s="3" t="s">
        <v>14</v>
      </c>
      <c r="E14" s="30" t="s">
        <v>364</v>
      </c>
      <c r="F14" s="42">
        <f>+Timings!C75</f>
        <v>1.3860763888888889E-2</v>
      </c>
      <c r="G14" s="49" t="s">
        <v>365</v>
      </c>
      <c r="H14" s="50">
        <f>+Timings!D75-F14</f>
        <v>1.2925578703703701E-2</v>
      </c>
      <c r="I14" s="67" t="s">
        <v>366</v>
      </c>
      <c r="J14" s="57">
        <f>+Timings!E75-H14-F14</f>
        <v>1.3358101851851859E-2</v>
      </c>
      <c r="K14" s="32">
        <f>+Timings!E75</f>
        <v>4.0144444444444448E-2</v>
      </c>
      <c r="L14"/>
    </row>
    <row r="15" spans="1:13" x14ac:dyDescent="0.25">
      <c r="A15" s="3" t="s">
        <v>27</v>
      </c>
      <c r="B15" s="24">
        <v>53</v>
      </c>
      <c r="C15" s="20" t="s">
        <v>80</v>
      </c>
      <c r="D15" s="3" t="s">
        <v>13</v>
      </c>
      <c r="E15" s="30" t="s">
        <v>341</v>
      </c>
      <c r="F15" s="42">
        <f>+Timings!C54</f>
        <v>1.3107870370370372E-2</v>
      </c>
      <c r="G15" s="49" t="s">
        <v>342</v>
      </c>
      <c r="H15" s="50">
        <f>+Timings!D54-F15</f>
        <v>1.3701851851851852E-2</v>
      </c>
      <c r="I15" s="67" t="s">
        <v>147</v>
      </c>
      <c r="J15" s="57">
        <f>+Timings!E54-H15-F15</f>
        <v>1.341655092592592E-2</v>
      </c>
      <c r="K15" s="32">
        <f>+Timings!E54</f>
        <v>4.0226273148148146E-2</v>
      </c>
      <c r="L15"/>
    </row>
    <row r="16" spans="1:13" x14ac:dyDescent="0.25">
      <c r="A16" s="3" t="s">
        <v>28</v>
      </c>
      <c r="B16" s="24">
        <v>41</v>
      </c>
      <c r="C16" s="20" t="s">
        <v>61</v>
      </c>
      <c r="D16" s="3" t="s">
        <v>13</v>
      </c>
      <c r="E16" s="30" t="s">
        <v>148</v>
      </c>
      <c r="F16" s="42">
        <f>+Timings!C42</f>
        <v>1.3416550925925926E-2</v>
      </c>
      <c r="G16" s="49" t="s">
        <v>149</v>
      </c>
      <c r="H16" s="50">
        <f>+Timings!D42-F16</f>
        <v>1.3358101851851854E-2</v>
      </c>
      <c r="I16" s="67" t="s">
        <v>150</v>
      </c>
      <c r="J16" s="57">
        <f>+Timings!E42-H16-F16</f>
        <v>1.3643402777777775E-2</v>
      </c>
      <c r="K16" s="32">
        <f>+Timings!E42</f>
        <v>4.0418055555555554E-2</v>
      </c>
      <c r="L16"/>
    </row>
    <row r="17" spans="1:12" hidden="1" x14ac:dyDescent="0.25">
      <c r="A17" s="3" t="s">
        <v>30</v>
      </c>
      <c r="B17" s="24">
        <v>48</v>
      </c>
      <c r="C17" s="20"/>
      <c r="D17" s="3"/>
      <c r="E17" s="30"/>
      <c r="F17" s="42" t="e">
        <f>+Timings!C49</f>
        <v>#VALUE!</v>
      </c>
      <c r="G17" s="49"/>
      <c r="H17" s="50" t="e">
        <f>+Timings!D49-F17</f>
        <v>#VALUE!</v>
      </c>
      <c r="I17" s="67"/>
      <c r="J17" s="57" t="e">
        <f>+Timings!E49-H17-F17</f>
        <v>#VALUE!</v>
      </c>
      <c r="K17" s="32" t="e">
        <f>+Timings!E49</f>
        <v>#VALUE!</v>
      </c>
      <c r="L17"/>
    </row>
    <row r="18" spans="1:12" hidden="1" x14ac:dyDescent="0.25">
      <c r="A18" s="3" t="s">
        <v>31</v>
      </c>
      <c r="B18" s="24">
        <v>49</v>
      </c>
      <c r="C18" s="20"/>
      <c r="D18" s="3"/>
      <c r="E18" s="30"/>
      <c r="F18" s="42" t="e">
        <f>+Timings!C50</f>
        <v>#VALUE!</v>
      </c>
      <c r="G18" s="49"/>
      <c r="H18" s="50" t="e">
        <f>+Timings!D50-F18</f>
        <v>#VALUE!</v>
      </c>
      <c r="I18" s="67"/>
      <c r="J18" s="57" t="e">
        <f>+Timings!E50-H18-F18</f>
        <v>#VALUE!</v>
      </c>
      <c r="K18" s="32" t="e">
        <f>+Timings!E50</f>
        <v>#VALUE!</v>
      </c>
      <c r="L18"/>
    </row>
    <row r="19" spans="1:12" hidden="1" x14ac:dyDescent="0.25">
      <c r="A19" s="3" t="s">
        <v>32</v>
      </c>
      <c r="B19" s="24">
        <v>50</v>
      </c>
      <c r="C19" s="20"/>
      <c r="D19" s="3"/>
      <c r="E19" s="30"/>
      <c r="F19" s="42" t="e">
        <f>+Timings!C51</f>
        <v>#VALUE!</v>
      </c>
      <c r="G19" s="49"/>
      <c r="H19" s="50" t="e">
        <f>+Timings!D51-F19</f>
        <v>#VALUE!</v>
      </c>
      <c r="I19" s="67"/>
      <c r="J19" s="57" t="e">
        <f>+Timings!E51-H19-F19</f>
        <v>#VALUE!</v>
      </c>
      <c r="K19" s="32" t="e">
        <f>+Timings!E51</f>
        <v>#VALUE!</v>
      </c>
      <c r="L19"/>
    </row>
    <row r="20" spans="1:12" x14ac:dyDescent="0.25">
      <c r="A20" s="3" t="s">
        <v>29</v>
      </c>
      <c r="B20" s="24">
        <v>61</v>
      </c>
      <c r="C20" s="20" t="s">
        <v>60</v>
      </c>
      <c r="D20" s="3" t="s">
        <v>14</v>
      </c>
      <c r="E20" s="30" t="s">
        <v>380</v>
      </c>
      <c r="F20" s="42">
        <f>+Timings!C62</f>
        <v>1.3428240740740741E-2</v>
      </c>
      <c r="G20" s="49" t="s">
        <v>378</v>
      </c>
      <c r="H20" s="50">
        <f>+Timings!D62-F20</f>
        <v>1.4029166666666665E-2</v>
      </c>
      <c r="I20" s="67" t="s">
        <v>379</v>
      </c>
      <c r="J20" s="57">
        <f>+Timings!E62-H20-F20</f>
        <v>1.3206134259259265E-2</v>
      </c>
      <c r="K20" s="32">
        <f>+Timings!E62</f>
        <v>4.0663541666666671E-2</v>
      </c>
      <c r="L20"/>
    </row>
    <row r="21" spans="1:12" x14ac:dyDescent="0.25">
      <c r="A21" s="3" t="s">
        <v>30</v>
      </c>
      <c r="B21" s="24">
        <v>56</v>
      </c>
      <c r="C21" s="20" t="s">
        <v>47</v>
      </c>
      <c r="D21" s="3" t="s">
        <v>14</v>
      </c>
      <c r="E21" s="30" t="s">
        <v>412</v>
      </c>
      <c r="F21" s="42">
        <f>+Timings!C57</f>
        <v>1.2815624999999999E-2</v>
      </c>
      <c r="G21" s="49" t="s">
        <v>413</v>
      </c>
      <c r="H21" s="50">
        <f>+Timings!D57-F21</f>
        <v>1.4443055555555554E-2</v>
      </c>
      <c r="I21" s="67" t="s">
        <v>414</v>
      </c>
      <c r="J21" s="57">
        <f>+Timings!E57-H21-F21</f>
        <v>1.3760300925925928E-2</v>
      </c>
      <c r="K21" s="32">
        <f>+Timings!E57</f>
        <v>4.1018981481481483E-2</v>
      </c>
      <c r="L21"/>
    </row>
    <row r="22" spans="1:12" x14ac:dyDescent="0.25">
      <c r="A22" s="3" t="s">
        <v>31</v>
      </c>
      <c r="B22" s="24">
        <v>35</v>
      </c>
      <c r="C22" s="20" t="s">
        <v>22</v>
      </c>
      <c r="D22" s="3" t="s">
        <v>13</v>
      </c>
      <c r="E22" s="30" t="s">
        <v>186</v>
      </c>
      <c r="F22" s="42">
        <f>+Timings!C36</f>
        <v>1.3311342592592592E-2</v>
      </c>
      <c r="G22" s="49" t="s">
        <v>185</v>
      </c>
      <c r="H22" s="50">
        <f>+Timings!D36-F22</f>
        <v>1.3603587962962961E-2</v>
      </c>
      <c r="I22" s="67" t="s">
        <v>187</v>
      </c>
      <c r="J22" s="57">
        <f>+Timings!E36-H22-F22</f>
        <v>1.4115740740740746E-2</v>
      </c>
      <c r="K22" s="32">
        <f>+Timings!E36</f>
        <v>4.1030671296296298E-2</v>
      </c>
    </row>
    <row r="23" spans="1:12" x14ac:dyDescent="0.25">
      <c r="A23" s="3" t="s">
        <v>32</v>
      </c>
      <c r="B23" s="24">
        <v>72</v>
      </c>
      <c r="C23" s="20" t="s">
        <v>80</v>
      </c>
      <c r="D23" s="3" t="s">
        <v>14</v>
      </c>
      <c r="E23" s="30" t="s">
        <v>358</v>
      </c>
      <c r="F23" s="42">
        <f>+Timings!C73</f>
        <v>1.2885763888888888E-2</v>
      </c>
      <c r="G23" s="49" t="s">
        <v>359</v>
      </c>
      <c r="H23" s="50">
        <f>+Timings!D73-F23</f>
        <v>1.3935648148148152E-2</v>
      </c>
      <c r="I23" s="67" t="s">
        <v>360</v>
      </c>
      <c r="J23" s="57">
        <f>+Timings!E73-H23-F23</f>
        <v>1.4443055555555553E-2</v>
      </c>
      <c r="K23" s="32">
        <f>+Timings!E73</f>
        <v>4.1264467592592592E-2</v>
      </c>
    </row>
    <row r="24" spans="1:12" x14ac:dyDescent="0.25">
      <c r="A24" s="3" t="s">
        <v>33</v>
      </c>
      <c r="B24" s="24">
        <v>40</v>
      </c>
      <c r="C24" s="20" t="s">
        <v>61</v>
      </c>
      <c r="D24" s="3" t="s">
        <v>13</v>
      </c>
      <c r="E24" s="30" t="s">
        <v>120</v>
      </c>
      <c r="F24" s="42">
        <f>+Timings!C41</f>
        <v>1.3416550925925926E-2</v>
      </c>
      <c r="G24" s="49" t="s">
        <v>121</v>
      </c>
      <c r="H24" s="50">
        <f>+Timings!D41-F24</f>
        <v>1.4321412037037039E-2</v>
      </c>
      <c r="I24" s="67" t="s">
        <v>122</v>
      </c>
      <c r="J24" s="57">
        <f>+Timings!E41-H24-F24</f>
        <v>1.3923958333333333E-2</v>
      </c>
      <c r="K24" s="32">
        <f>+Timings!E41</f>
        <v>4.1661921296296298E-2</v>
      </c>
      <c r="L24"/>
    </row>
    <row r="25" spans="1:12" x14ac:dyDescent="0.25">
      <c r="A25" s="3" t="s">
        <v>34</v>
      </c>
      <c r="B25" s="24">
        <v>38</v>
      </c>
      <c r="C25" s="20" t="s">
        <v>54</v>
      </c>
      <c r="D25" s="3" t="s">
        <v>13</v>
      </c>
      <c r="E25" s="30" t="s">
        <v>168</v>
      </c>
      <c r="F25" s="42">
        <f>+Timings!C39</f>
        <v>1.3626967592592592E-2</v>
      </c>
      <c r="G25" s="49" t="s">
        <v>169</v>
      </c>
      <c r="H25" s="50">
        <f>+Timings!D39-F25</f>
        <v>1.5067361111111116E-2</v>
      </c>
      <c r="I25" s="67" t="s">
        <v>170</v>
      </c>
      <c r="J25" s="57">
        <f>+Timings!E39-H25-F25</f>
        <v>1.3818750000000003E-2</v>
      </c>
      <c r="K25" s="32">
        <f>+Timings!E39</f>
        <v>4.2513078703703709E-2</v>
      </c>
    </row>
    <row r="26" spans="1:12" x14ac:dyDescent="0.25">
      <c r="A26" s="3" t="s">
        <v>40</v>
      </c>
      <c r="B26" s="24">
        <v>82</v>
      </c>
      <c r="C26" s="20" t="s">
        <v>80</v>
      </c>
      <c r="D26" s="3" t="s">
        <v>15</v>
      </c>
      <c r="E26" s="30" t="s">
        <v>373</v>
      </c>
      <c r="F26" s="42">
        <f>+Timings!C83</f>
        <v>1.422789351851852E-2</v>
      </c>
      <c r="G26" s="49" t="s">
        <v>374</v>
      </c>
      <c r="H26" s="50">
        <f>+Timings!D83-F26</f>
        <v>1.5534953703703702E-2</v>
      </c>
      <c r="I26" s="67" t="s">
        <v>375</v>
      </c>
      <c r="J26" s="57">
        <f>+Timings!E83-H26-F26</f>
        <v>1.2785300925925924E-2</v>
      </c>
      <c r="K26" s="32">
        <f>+Timings!E83</f>
        <v>4.2548148148148147E-2</v>
      </c>
    </row>
    <row r="27" spans="1:12" x14ac:dyDescent="0.25">
      <c r="A27" s="3" t="s">
        <v>41</v>
      </c>
      <c r="B27" s="24">
        <v>54</v>
      </c>
      <c r="C27" s="20" t="s">
        <v>80</v>
      </c>
      <c r="D27" s="3" t="s">
        <v>13</v>
      </c>
      <c r="E27" s="30" t="s">
        <v>343</v>
      </c>
      <c r="F27" s="42">
        <f>+Timings!C55</f>
        <v>1.4887268518518517E-2</v>
      </c>
      <c r="G27" s="49" t="s">
        <v>344</v>
      </c>
      <c r="H27" s="50">
        <f>+Timings!D55-F27</f>
        <v>1.398240740740741E-2</v>
      </c>
      <c r="I27" s="67" t="s">
        <v>345</v>
      </c>
      <c r="J27" s="57">
        <f>+Timings!E55-H27-F27</f>
        <v>1.3865509259259256E-2</v>
      </c>
      <c r="K27" s="32">
        <f>+Timings!E55</f>
        <v>4.2735185185185182E-2</v>
      </c>
    </row>
    <row r="28" spans="1:12" x14ac:dyDescent="0.25">
      <c r="A28" s="3" t="s">
        <v>91</v>
      </c>
      <c r="B28" s="24">
        <v>75</v>
      </c>
      <c r="C28" s="20" t="s">
        <v>82</v>
      </c>
      <c r="D28" s="3" t="s">
        <v>14</v>
      </c>
      <c r="E28" s="30" t="s">
        <v>277</v>
      </c>
      <c r="F28" s="42">
        <f>+Timings!C76</f>
        <v>1.4122685185185184E-2</v>
      </c>
      <c r="G28" s="49" t="s">
        <v>278</v>
      </c>
      <c r="H28" s="50">
        <f>+Timings!D76-F28</f>
        <v>1.3771990740740743E-2</v>
      </c>
      <c r="I28" s="67" t="s">
        <v>279</v>
      </c>
      <c r="J28" s="57">
        <f>+Timings!E76-H28-F28</f>
        <v>1.5109375E-2</v>
      </c>
      <c r="K28" s="32">
        <f>+Timings!E76</f>
        <v>4.3004050925925928E-2</v>
      </c>
    </row>
    <row r="29" spans="1:12" x14ac:dyDescent="0.25">
      <c r="A29" s="3" t="s">
        <v>92</v>
      </c>
      <c r="B29" s="24">
        <v>76</v>
      </c>
      <c r="C29" s="20" t="s">
        <v>22</v>
      </c>
      <c r="D29" s="3" t="s">
        <v>15</v>
      </c>
      <c r="E29" s="30" t="s">
        <v>188</v>
      </c>
      <c r="F29" s="42">
        <f>+Timings!C77</f>
        <v>1.4485069444444445E-2</v>
      </c>
      <c r="G29" s="49" t="s">
        <v>189</v>
      </c>
      <c r="H29" s="50">
        <f>+Timings!D77-F29</f>
        <v>1.386550925925926E-2</v>
      </c>
      <c r="I29" s="67" t="s">
        <v>190</v>
      </c>
      <c r="J29" s="57">
        <f>+Timings!E77-H29-F29</f>
        <v>1.5055671296296298E-2</v>
      </c>
      <c r="K29" s="32">
        <f>+Timings!E77</f>
        <v>4.340625E-2</v>
      </c>
    </row>
    <row r="30" spans="1:12" x14ac:dyDescent="0.25">
      <c r="A30" s="3" t="s">
        <v>93</v>
      </c>
      <c r="B30" s="24">
        <v>73</v>
      </c>
      <c r="C30" s="20" t="s">
        <v>80</v>
      </c>
      <c r="D30" s="3" t="s">
        <v>14</v>
      </c>
      <c r="E30" s="30" t="s">
        <v>361</v>
      </c>
      <c r="F30" s="42">
        <f>+Timings!C74</f>
        <v>1.5324537037037038E-2</v>
      </c>
      <c r="G30" s="49" t="s">
        <v>362</v>
      </c>
      <c r="H30" s="50">
        <f>+Timings!D74-F30</f>
        <v>1.4536574074074075E-2</v>
      </c>
      <c r="I30" s="67" t="s">
        <v>363</v>
      </c>
      <c r="J30" s="57">
        <f>+Timings!E74-H30-F30</f>
        <v>1.4005787037037034E-2</v>
      </c>
      <c r="K30" s="32">
        <f>+Timings!E74</f>
        <v>4.3866898148148148E-2</v>
      </c>
    </row>
    <row r="31" spans="1:12" hidden="1" x14ac:dyDescent="0.25">
      <c r="A31" s="3" t="s">
        <v>98</v>
      </c>
      <c r="B31" s="24">
        <v>62</v>
      </c>
      <c r="C31" s="20" t="s">
        <v>60</v>
      </c>
      <c r="D31" s="3" t="s">
        <v>14</v>
      </c>
      <c r="E31" s="30" t="s">
        <v>382</v>
      </c>
      <c r="F31" s="42" t="e">
        <f>+Timings!C63</f>
        <v>#VALUE!</v>
      </c>
      <c r="G31" s="49" t="s">
        <v>381</v>
      </c>
      <c r="H31" s="50" t="e">
        <f>+Timings!D63-F31</f>
        <v>#VALUE!</v>
      </c>
      <c r="I31" s="67"/>
      <c r="J31" s="57" t="e">
        <f>+Timings!E63-H31-F31</f>
        <v>#VALUE!</v>
      </c>
      <c r="K31" s="32" t="e">
        <f>+Timings!E63</f>
        <v>#VALUE!</v>
      </c>
    </row>
    <row r="32" spans="1:12" x14ac:dyDescent="0.25">
      <c r="A32" s="3" t="s">
        <v>94</v>
      </c>
      <c r="B32" s="24">
        <v>69</v>
      </c>
      <c r="C32" s="20" t="s">
        <v>72</v>
      </c>
      <c r="D32" s="3" t="s">
        <v>14</v>
      </c>
      <c r="E32" s="30" t="s">
        <v>203</v>
      </c>
      <c r="F32" s="42">
        <f>+Timings!C70</f>
        <v>1.3888888888888888E-2</v>
      </c>
      <c r="G32" s="49" t="s">
        <v>204</v>
      </c>
      <c r="H32" s="50">
        <f>+Timings!D70-F32</f>
        <v>1.5499884259259262E-2</v>
      </c>
      <c r="I32" s="67" t="s">
        <v>205</v>
      </c>
      <c r="J32" s="57">
        <f>+Timings!E70-H32-F32</f>
        <v>1.4910648148148149E-2</v>
      </c>
      <c r="K32" s="32">
        <f>+Timings!E70</f>
        <v>4.4299421296296299E-2</v>
      </c>
      <c r="L32"/>
    </row>
    <row r="33" spans="1:12" x14ac:dyDescent="0.25">
      <c r="A33" s="3" t="s">
        <v>95</v>
      </c>
      <c r="B33" s="24">
        <v>44</v>
      </c>
      <c r="C33" s="20" t="s">
        <v>68</v>
      </c>
      <c r="D33" s="3" t="s">
        <v>13</v>
      </c>
      <c r="E33" s="30" t="s">
        <v>230</v>
      </c>
      <c r="F33" s="42">
        <f>+Timings!C45</f>
        <v>1.5850578703703704E-2</v>
      </c>
      <c r="G33" s="49" t="s">
        <v>871</v>
      </c>
      <c r="H33" s="50">
        <f>+Timings!D45-F33</f>
        <v>1.4361226851851854E-2</v>
      </c>
      <c r="I33" s="67" t="s">
        <v>231</v>
      </c>
      <c r="J33" s="57">
        <f>+Timings!E45-H33-F33</f>
        <v>1.4302777777777772E-2</v>
      </c>
      <c r="K33" s="32">
        <f>+Timings!E45</f>
        <v>4.451458333333333E-2</v>
      </c>
      <c r="L33"/>
    </row>
    <row r="34" spans="1:12" x14ac:dyDescent="0.25">
      <c r="A34" s="3" t="s">
        <v>96</v>
      </c>
      <c r="B34" s="24">
        <v>58</v>
      </c>
      <c r="C34" s="20" t="s">
        <v>47</v>
      </c>
      <c r="D34" s="3" t="s">
        <v>13</v>
      </c>
      <c r="E34" s="30" t="s">
        <v>417</v>
      </c>
      <c r="F34" s="42">
        <f>+Timings!C59</f>
        <v>1.4134374999999999E-2</v>
      </c>
      <c r="G34" s="49" t="s">
        <v>418</v>
      </c>
      <c r="H34" s="50">
        <f>+Timings!D59-F34</f>
        <v>1.5418055555555555E-2</v>
      </c>
      <c r="I34" s="67" t="s">
        <v>419</v>
      </c>
      <c r="J34" s="57">
        <f>+Timings!E59-H34-F34</f>
        <v>1.5137500000000003E-2</v>
      </c>
      <c r="K34" s="32">
        <f>+Timings!E59</f>
        <v>4.4689930555555556E-2</v>
      </c>
      <c r="L34"/>
    </row>
    <row r="35" spans="1:12" x14ac:dyDescent="0.25">
      <c r="A35" s="3" t="s">
        <v>97</v>
      </c>
      <c r="B35" s="24">
        <v>57</v>
      </c>
      <c r="C35" s="22" t="s">
        <v>501</v>
      </c>
      <c r="D35" s="21" t="s">
        <v>14</v>
      </c>
      <c r="E35" s="30" t="s">
        <v>415</v>
      </c>
      <c r="F35" s="42">
        <f>+Timings!C58</f>
        <v>1.486388888888889E-2</v>
      </c>
      <c r="G35" s="49" t="s">
        <v>416</v>
      </c>
      <c r="H35" s="50">
        <f>+Timings!D58-F35</f>
        <v>1.5890393518518516E-2</v>
      </c>
      <c r="I35" s="67" t="s">
        <v>415</v>
      </c>
      <c r="J35" s="57">
        <f>+Timings!E58-H35-F35</f>
        <v>1.4805439814814811E-2</v>
      </c>
      <c r="K35" s="32">
        <f>+Timings!E58</f>
        <v>4.5559722222222217E-2</v>
      </c>
      <c r="L35"/>
    </row>
    <row r="36" spans="1:12" x14ac:dyDescent="0.25">
      <c r="A36" s="3" t="s">
        <v>98</v>
      </c>
      <c r="B36" s="24">
        <v>63</v>
      </c>
      <c r="C36" s="20" t="s">
        <v>61</v>
      </c>
      <c r="D36" s="3" t="s">
        <v>14</v>
      </c>
      <c r="E36" s="30" t="s">
        <v>126</v>
      </c>
      <c r="F36" s="42">
        <f>+Timings!C64</f>
        <v>1.4770370370370369E-2</v>
      </c>
      <c r="G36" s="49" t="s">
        <v>127</v>
      </c>
      <c r="H36" s="50">
        <f>+Timings!D64-F36</f>
        <v>1.6112500000000002E-2</v>
      </c>
      <c r="I36" s="67" t="s">
        <v>128</v>
      </c>
      <c r="J36" s="57">
        <f>+Timings!E64-H36-F36</f>
        <v>1.554664351851852E-2</v>
      </c>
      <c r="K36" s="32">
        <f>+Timings!E64</f>
        <v>4.6429513888888892E-2</v>
      </c>
      <c r="L36"/>
    </row>
    <row r="37" spans="1:12" x14ac:dyDescent="0.25">
      <c r="A37" s="3" t="s">
        <v>99</v>
      </c>
      <c r="B37" s="24">
        <v>47</v>
      </c>
      <c r="C37" s="20" t="s">
        <v>71</v>
      </c>
      <c r="D37" s="3" t="s">
        <v>13</v>
      </c>
      <c r="E37" s="30" t="s">
        <v>462</v>
      </c>
      <c r="F37" s="42">
        <f>+Timings!C48</f>
        <v>1.4368171296296297E-2</v>
      </c>
      <c r="G37" s="49" t="s">
        <v>463</v>
      </c>
      <c r="H37" s="50">
        <f>+Timings!D48-F37</f>
        <v>1.5656597222222221E-2</v>
      </c>
      <c r="I37" s="67" t="s">
        <v>464</v>
      </c>
      <c r="J37" s="57">
        <f>+Timings!E48-H37-F37</f>
        <v>1.673680555555556E-2</v>
      </c>
      <c r="K37" s="32">
        <f>+Timings!E48</f>
        <v>4.676157407407408E-2</v>
      </c>
      <c r="L37"/>
    </row>
    <row r="38" spans="1:12" x14ac:dyDescent="0.25">
      <c r="A38" s="3" t="s">
        <v>100</v>
      </c>
      <c r="B38" s="24">
        <v>83</v>
      </c>
      <c r="C38" s="20" t="s">
        <v>80</v>
      </c>
      <c r="D38" s="3" t="s">
        <v>15</v>
      </c>
      <c r="E38" s="30" t="s">
        <v>377</v>
      </c>
      <c r="F38" s="42">
        <f>+Timings!C84</f>
        <v>1.5757060185185186E-2</v>
      </c>
      <c r="G38" s="49" t="s">
        <v>376</v>
      </c>
      <c r="H38" s="50">
        <f>+Timings!D84-F38</f>
        <v>1.598391203703704E-2</v>
      </c>
      <c r="I38" s="67" t="s">
        <v>149</v>
      </c>
      <c r="J38" s="57">
        <f>+Timings!E84-H38-F38</f>
        <v>1.5067361111111108E-2</v>
      </c>
      <c r="K38" s="32">
        <f>+Timings!E84</f>
        <v>4.6808333333333334E-2</v>
      </c>
      <c r="L38"/>
    </row>
    <row r="39" spans="1:12" x14ac:dyDescent="0.25">
      <c r="A39" s="3" t="s">
        <v>101</v>
      </c>
      <c r="B39" s="24">
        <v>81</v>
      </c>
      <c r="C39" s="20" t="s">
        <v>71</v>
      </c>
      <c r="D39" s="3" t="s">
        <v>15</v>
      </c>
      <c r="E39" s="30" t="s">
        <v>471</v>
      </c>
      <c r="F39" s="42">
        <f>+Timings!C82</f>
        <v>1.5803819444444447E-2</v>
      </c>
      <c r="G39" s="49" t="s">
        <v>472</v>
      </c>
      <c r="H39" s="50">
        <f>+Timings!D82-F39</f>
        <v>1.6140625000000002E-2</v>
      </c>
      <c r="I39" s="67" t="s">
        <v>473</v>
      </c>
      <c r="J39" s="57">
        <f>+Timings!E82-H39-F39</f>
        <v>1.5191203703703693E-2</v>
      </c>
      <c r="K39" s="32">
        <f>+Timings!E82</f>
        <v>4.7135648148148142E-2</v>
      </c>
      <c r="L39"/>
    </row>
    <row r="40" spans="1:12" x14ac:dyDescent="0.25">
      <c r="A40" s="3" t="s">
        <v>102</v>
      </c>
      <c r="B40" s="24">
        <v>60</v>
      </c>
      <c r="C40" s="20" t="s">
        <v>58</v>
      </c>
      <c r="D40" s="3" t="s">
        <v>14</v>
      </c>
      <c r="E40" s="30" t="s">
        <v>246</v>
      </c>
      <c r="F40" s="42">
        <f>+Timings!C61</f>
        <v>1.5558333333333334E-2</v>
      </c>
      <c r="G40" s="49" t="s">
        <v>247</v>
      </c>
      <c r="H40" s="50">
        <f>+Timings!D61-F40</f>
        <v>1.6701736111111115E-2</v>
      </c>
      <c r="I40" s="67" t="s">
        <v>248</v>
      </c>
      <c r="J40" s="57">
        <f>+Timings!E61-H40-F40</f>
        <v>1.4957407407407405E-2</v>
      </c>
      <c r="K40" s="32">
        <f>+Timings!E61</f>
        <v>4.7217476851851854E-2</v>
      </c>
      <c r="L40"/>
    </row>
    <row r="41" spans="1:12" x14ac:dyDescent="0.25">
      <c r="A41" s="3" t="s">
        <v>103</v>
      </c>
      <c r="B41" s="24">
        <v>70</v>
      </c>
      <c r="C41" s="20" t="s">
        <v>75</v>
      </c>
      <c r="D41" s="3" t="s">
        <v>14</v>
      </c>
      <c r="E41" s="30" t="s">
        <v>223</v>
      </c>
      <c r="F41" s="42">
        <f>+Timings!C71</f>
        <v>1.5570023148148149E-2</v>
      </c>
      <c r="G41" s="49" t="s">
        <v>224</v>
      </c>
      <c r="H41" s="50">
        <f>+Timings!D71-F41</f>
        <v>1.5948842592592591E-2</v>
      </c>
      <c r="I41" s="67" t="s">
        <v>225</v>
      </c>
      <c r="J41" s="57">
        <f>+Timings!E71-H41-F41</f>
        <v>1.6346296296296296E-2</v>
      </c>
      <c r="K41" s="32">
        <f>+Timings!E71</f>
        <v>4.7865162037037036E-2</v>
      </c>
      <c r="L41"/>
    </row>
    <row r="42" spans="1:12" x14ac:dyDescent="0.25">
      <c r="A42" s="3" t="s">
        <v>104</v>
      </c>
      <c r="B42" s="24">
        <v>66</v>
      </c>
      <c r="C42" s="20" t="s">
        <v>67</v>
      </c>
      <c r="D42" s="3" t="s">
        <v>14</v>
      </c>
      <c r="E42" s="30" t="s">
        <v>447</v>
      </c>
      <c r="F42" s="42">
        <f>+Timings!C67</f>
        <v>1.8453009259259259E-2</v>
      </c>
      <c r="G42" s="49" t="s">
        <v>448</v>
      </c>
      <c r="H42" s="50">
        <f>+Timings!D67-F42</f>
        <v>1.5488194444444443E-2</v>
      </c>
      <c r="I42" s="67" t="s">
        <v>449</v>
      </c>
      <c r="J42" s="57">
        <f>+Timings!E67-H42-F42</f>
        <v>1.4681597222222231E-2</v>
      </c>
      <c r="K42" s="32">
        <f>+Timings!E67</f>
        <v>4.8622800925925934E-2</v>
      </c>
      <c r="L42"/>
    </row>
    <row r="43" spans="1:12" x14ac:dyDescent="0.25">
      <c r="A43" s="3" t="s">
        <v>105</v>
      </c>
      <c r="B43" s="24">
        <v>80</v>
      </c>
      <c r="C43" s="20" t="s">
        <v>60</v>
      </c>
      <c r="D43" s="3" t="s">
        <v>15</v>
      </c>
      <c r="E43" s="30" t="s">
        <v>486</v>
      </c>
      <c r="F43" s="42">
        <f>+Timings!C81</f>
        <v>1.486388888888889E-2</v>
      </c>
      <c r="G43" s="49" t="s">
        <v>487</v>
      </c>
      <c r="H43" s="50">
        <f>+Timings!D81-F43</f>
        <v>1.6456249999999999E-2</v>
      </c>
      <c r="I43" s="67" t="s">
        <v>488</v>
      </c>
      <c r="J43" s="57">
        <f>+Timings!E81-H43-F43</f>
        <v>1.7466319444444441E-2</v>
      </c>
      <c r="K43" s="32">
        <f>+Timings!E81</f>
        <v>4.8786458333333331E-2</v>
      </c>
      <c r="L43"/>
    </row>
    <row r="44" spans="1:12" x14ac:dyDescent="0.25">
      <c r="A44" s="3" t="s">
        <v>106</v>
      </c>
      <c r="B44" s="24">
        <v>79</v>
      </c>
      <c r="C44" s="20" t="s">
        <v>58</v>
      </c>
      <c r="D44" s="3" t="s">
        <v>15</v>
      </c>
      <c r="E44" s="30" t="s">
        <v>243</v>
      </c>
      <c r="F44" s="42">
        <f>+Timings!C80</f>
        <v>1.7606597222222221E-2</v>
      </c>
      <c r="G44" s="49" t="s">
        <v>244</v>
      </c>
      <c r="H44" s="50">
        <f>+Timings!D80-F44</f>
        <v>1.7290972222222221E-2</v>
      </c>
      <c r="I44" s="67" t="s">
        <v>245</v>
      </c>
      <c r="J44" s="57">
        <f>+Timings!E80-H44-F44</f>
        <v>1.426296296296297E-2</v>
      </c>
      <c r="K44" s="32">
        <f>+Timings!E80</f>
        <v>4.9160532407407413E-2</v>
      </c>
      <c r="L44"/>
    </row>
    <row r="45" spans="1:12" x14ac:dyDescent="0.25">
      <c r="A45" s="3" t="s">
        <v>107</v>
      </c>
      <c r="B45" s="24">
        <v>45</v>
      </c>
      <c r="C45" s="20" t="s">
        <v>68</v>
      </c>
      <c r="D45" s="3" t="s">
        <v>13</v>
      </c>
      <c r="E45" s="30" t="s">
        <v>232</v>
      </c>
      <c r="F45" s="42">
        <f>+Timings!C46</f>
        <v>1.7204398148148149E-2</v>
      </c>
      <c r="G45" s="49" t="s">
        <v>233</v>
      </c>
      <c r="H45" s="50">
        <f>+Timings!D46-F45</f>
        <v>1.6538078703703704E-2</v>
      </c>
      <c r="I45" s="67" t="s">
        <v>872</v>
      </c>
      <c r="J45" s="57">
        <f>+Timings!E46-H45-F45</f>
        <v>1.5656597222222214E-2</v>
      </c>
      <c r="K45" s="32">
        <f>+Timings!E46</f>
        <v>4.9399074074074067E-2</v>
      </c>
      <c r="L45"/>
    </row>
    <row r="46" spans="1:12" x14ac:dyDescent="0.25">
      <c r="A46" s="3" t="s">
        <v>108</v>
      </c>
      <c r="B46" s="24">
        <v>59</v>
      </c>
      <c r="C46" s="20" t="s">
        <v>50</v>
      </c>
      <c r="D46" s="3" t="s">
        <v>14</v>
      </c>
      <c r="E46" s="30" t="s">
        <v>153</v>
      </c>
      <c r="F46" s="42">
        <f>+Timings!C60</f>
        <v>1.7122569444444447E-2</v>
      </c>
      <c r="G46" s="49" t="s">
        <v>154</v>
      </c>
      <c r="H46" s="50">
        <f>+Timings!D60-F46</f>
        <v>1.8172453703703701E-2</v>
      </c>
      <c r="I46" s="67" t="s">
        <v>155</v>
      </c>
      <c r="J46" s="57">
        <f>+Timings!E60-H46-F46</f>
        <v>1.6257523148148139E-2</v>
      </c>
      <c r="K46" s="32">
        <f>+Timings!E60</f>
        <v>5.1552546296296291E-2</v>
      </c>
      <c r="L46"/>
    </row>
    <row r="47" spans="1:12" x14ac:dyDescent="0.25">
      <c r="A47" s="3" t="s">
        <v>109</v>
      </c>
      <c r="B47" s="24">
        <v>84</v>
      </c>
      <c r="C47" s="20" t="s">
        <v>82</v>
      </c>
      <c r="D47" s="3" t="s">
        <v>15</v>
      </c>
      <c r="E47" s="30" t="s">
        <v>402</v>
      </c>
      <c r="F47" s="42">
        <f>+Timings!C85</f>
        <v>1.9830208333333332E-2</v>
      </c>
      <c r="G47" s="49" t="s">
        <v>280</v>
      </c>
      <c r="H47" s="50">
        <f>+Timings!D85-F47</f>
        <v>1.6643287037037043E-2</v>
      </c>
      <c r="I47" s="67" t="s">
        <v>281</v>
      </c>
      <c r="J47" s="57">
        <f>+Timings!E85-H47-F47</f>
        <v>1.5523263888888878E-2</v>
      </c>
      <c r="K47" s="32">
        <f>+Timings!E85</f>
        <v>5.1996759259259256E-2</v>
      </c>
      <c r="L47"/>
    </row>
    <row r="48" spans="1:12" x14ac:dyDescent="0.25">
      <c r="A48" s="3" t="s">
        <v>110</v>
      </c>
      <c r="B48" s="24">
        <v>78</v>
      </c>
      <c r="C48" s="22" t="s">
        <v>167</v>
      </c>
      <c r="D48" s="21" t="s">
        <v>14</v>
      </c>
      <c r="E48" s="30" t="s">
        <v>172</v>
      </c>
      <c r="F48" s="42">
        <f>+Timings!C79</f>
        <v>1.5698611111111111E-2</v>
      </c>
      <c r="G48" s="49" t="s">
        <v>171</v>
      </c>
      <c r="H48" s="50">
        <f>+Timings!D79-F48</f>
        <v>2.0244097222222219E-2</v>
      </c>
      <c r="I48" s="67" t="s">
        <v>172</v>
      </c>
      <c r="J48" s="57">
        <f>+Timings!E79-H48-F48</f>
        <v>1.6701736111111112E-2</v>
      </c>
      <c r="K48" s="32">
        <f>+Timings!E79</f>
        <v>5.2644444444444445E-2</v>
      </c>
      <c r="L48"/>
    </row>
    <row r="49" spans="1:12" x14ac:dyDescent="0.25">
      <c r="A49" s="3" t="s">
        <v>111</v>
      </c>
      <c r="B49" s="24">
        <v>55</v>
      </c>
      <c r="C49" s="20" t="s">
        <v>58</v>
      </c>
      <c r="D49" s="3" t="s">
        <v>14</v>
      </c>
      <c r="E49" s="30" t="s">
        <v>249</v>
      </c>
      <c r="F49" s="42">
        <f>+Timings!C56</f>
        <v>1.7169328703703701E-2</v>
      </c>
      <c r="G49" s="49" t="s">
        <v>250</v>
      </c>
      <c r="H49" s="50">
        <f>+Timings!D56-F49</f>
        <v>1.7267592592592595E-2</v>
      </c>
      <c r="I49" s="67" t="s">
        <v>251</v>
      </c>
      <c r="J49" s="57">
        <f>+Timings!E56-H49-F49</f>
        <v>2.0470949074074072E-2</v>
      </c>
      <c r="K49" s="32">
        <f>+Timings!E56</f>
        <v>5.4907870370370371E-2</v>
      </c>
      <c r="L49"/>
    </row>
    <row r="50" spans="1:12" x14ac:dyDescent="0.25">
      <c r="A50" s="3" t="s">
        <v>112</v>
      </c>
      <c r="B50" s="24">
        <v>64</v>
      </c>
      <c r="C50" s="20" t="s">
        <v>61</v>
      </c>
      <c r="D50" s="3" t="s">
        <v>14</v>
      </c>
      <c r="E50" s="30" t="s">
        <v>129</v>
      </c>
      <c r="F50" s="42">
        <f>+Timings!C65</f>
        <v>1.8628356481481482E-2</v>
      </c>
      <c r="G50" s="49" t="s">
        <v>130</v>
      </c>
      <c r="H50" s="50">
        <f>+Timings!D65-F50</f>
        <v>2.2986805555555549E-2</v>
      </c>
      <c r="I50" s="67" t="s">
        <v>131</v>
      </c>
      <c r="J50" s="57">
        <f>+Timings!E65-H50-F50</f>
        <v>1.6456250000000002E-2</v>
      </c>
      <c r="K50" s="32">
        <f>+Timings!E65</f>
        <v>5.8071412037037036E-2</v>
      </c>
      <c r="L50"/>
    </row>
    <row r="51" spans="1:12" x14ac:dyDescent="0.25">
      <c r="A51" s="3"/>
      <c r="B51" s="24">
        <v>43</v>
      </c>
      <c r="C51" s="20" t="s">
        <v>67</v>
      </c>
      <c r="D51" s="3" t="s">
        <v>13</v>
      </c>
      <c r="E51" s="30" t="s">
        <v>443</v>
      </c>
      <c r="F51" s="42">
        <f>+Timings!C44</f>
        <v>1.2944212962962963E-2</v>
      </c>
      <c r="G51" s="49"/>
      <c r="H51" s="50"/>
      <c r="I51" s="67"/>
      <c r="J51" s="57"/>
      <c r="K51" s="32"/>
      <c r="L51"/>
    </row>
    <row r="52" spans="1:12" x14ac:dyDescent="0.25">
      <c r="A52" s="3"/>
      <c r="B52" s="24">
        <v>68</v>
      </c>
      <c r="C52" s="20" t="s">
        <v>71</v>
      </c>
      <c r="D52" s="3" t="s">
        <v>14</v>
      </c>
      <c r="E52" s="30" t="s">
        <v>468</v>
      </c>
      <c r="F52" s="42">
        <f>+Timings!C69</f>
        <v>1.4461689814814814E-2</v>
      </c>
      <c r="G52" s="49" t="s">
        <v>469</v>
      </c>
      <c r="H52" s="50">
        <f>+Timings!D69-F52</f>
        <v>1.6042361111111111E-2</v>
      </c>
      <c r="I52" s="67" t="s">
        <v>470</v>
      </c>
      <c r="J52" s="57"/>
      <c r="K52" s="32"/>
      <c r="L52"/>
    </row>
    <row r="53" spans="1:12" x14ac:dyDescent="0.25">
      <c r="A53" s="3"/>
      <c r="B53" s="24">
        <v>77</v>
      </c>
      <c r="C53" s="20" t="s">
        <v>22</v>
      </c>
      <c r="D53" s="3" t="s">
        <v>15</v>
      </c>
      <c r="E53" s="30" t="s">
        <v>192</v>
      </c>
      <c r="F53" s="42">
        <f>+Timings!C78</f>
        <v>1.5277777777777777E-2</v>
      </c>
      <c r="G53" s="49" t="s">
        <v>191</v>
      </c>
      <c r="H53" s="50">
        <f>+Timings!D78-F53</f>
        <v>1.6346296296296296E-2</v>
      </c>
      <c r="I53" s="67"/>
      <c r="J53" s="57"/>
      <c r="K53" s="32"/>
    </row>
  </sheetData>
  <autoFilter ref="B3:K53">
    <filterColumn colId="0">
      <customFilters>
        <customFilter operator="notEqual" val=" "/>
      </customFilters>
    </filterColumn>
    <sortState ref="B4:K53">
      <sortCondition ref="K3:K53"/>
    </sortState>
  </autoFilter>
  <mergeCells count="1">
    <mergeCell ref="C1:L1"/>
  </mergeCells>
  <phoneticPr fontId="7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A1:M54"/>
  <sheetViews>
    <sheetView workbookViewId="0">
      <selection activeCell="E32" sqref="E32"/>
    </sheetView>
  </sheetViews>
  <sheetFormatPr defaultColWidth="10.125" defaultRowHeight="15.75" x14ac:dyDescent="0.25"/>
  <cols>
    <col min="2" max="2" width="8.625" style="4" customWidth="1"/>
    <col min="3" max="3" width="27.5" customWidth="1"/>
    <col min="4" max="4" width="12" bestFit="1" customWidth="1"/>
    <col min="5" max="5" width="18.875" style="26" customWidth="1"/>
    <col min="6" max="6" width="9.5" style="12" customWidth="1"/>
    <col min="7" max="7" width="21.625" style="13" bestFit="1" customWidth="1"/>
    <col min="8" max="8" width="9.5" style="12" customWidth="1"/>
    <col min="9" max="9" width="21.375" style="13" bestFit="1" customWidth="1"/>
    <col min="10" max="10" width="9.5" style="12" customWidth="1"/>
    <col min="11" max="11" width="17.375" style="12" bestFit="1" customWidth="1"/>
    <col min="12" max="12" width="10.125" style="9"/>
  </cols>
  <sheetData>
    <row r="1" spans="1:13" s="1" customFormat="1" ht="27.75" x14ac:dyDescent="0.4">
      <c r="B1" s="23"/>
      <c r="C1" s="73" t="s">
        <v>39</v>
      </c>
      <c r="D1" s="73"/>
      <c r="E1" s="73"/>
      <c r="F1" s="73"/>
      <c r="G1" s="73"/>
      <c r="H1" s="73"/>
      <c r="I1" s="73"/>
      <c r="J1" s="73"/>
      <c r="K1" s="73"/>
      <c r="L1" s="73"/>
    </row>
    <row r="2" spans="1:13" x14ac:dyDescent="0.25">
      <c r="C2" s="2" t="s">
        <v>59</v>
      </c>
      <c r="D2" s="2"/>
    </row>
    <row r="3" spans="1:13" x14ac:dyDescent="0.25">
      <c r="B3" s="4" t="s">
        <v>38</v>
      </c>
      <c r="C3" t="s">
        <v>20</v>
      </c>
      <c r="D3" t="s">
        <v>11</v>
      </c>
      <c r="E3" s="26" t="s">
        <v>35</v>
      </c>
      <c r="G3" s="13" t="s">
        <v>36</v>
      </c>
      <c r="I3" s="13" t="s">
        <v>37</v>
      </c>
      <c r="K3" s="12" t="s">
        <v>1</v>
      </c>
    </row>
    <row r="4" spans="1:13" x14ac:dyDescent="0.25">
      <c r="A4" s="3" t="s">
        <v>2</v>
      </c>
      <c r="B4" s="24">
        <v>95</v>
      </c>
      <c r="C4" s="20" t="s">
        <v>71</v>
      </c>
      <c r="D4" s="3" t="s">
        <v>16</v>
      </c>
      <c r="E4" s="30" t="s">
        <v>452</v>
      </c>
      <c r="F4" s="42">
        <f>+Timings!C96</f>
        <v>1.2273148148148146E-2</v>
      </c>
      <c r="G4" s="49" t="s">
        <v>453</v>
      </c>
      <c r="H4" s="50">
        <f>+Timings!D96-F4</f>
        <v>1.3264583333333331E-2</v>
      </c>
      <c r="I4" s="67" t="s">
        <v>454</v>
      </c>
      <c r="J4" s="57">
        <f>+Timings!E96-H4-F4</f>
        <v>1.3514814814814818E-2</v>
      </c>
      <c r="K4" s="32">
        <f>+Timings!E96</f>
        <v>3.9052546296296294E-2</v>
      </c>
      <c r="L4"/>
      <c r="M4" s="8"/>
    </row>
    <row r="5" spans="1:13" x14ac:dyDescent="0.25">
      <c r="A5" s="3" t="s">
        <v>3</v>
      </c>
      <c r="B5" s="24">
        <v>102</v>
      </c>
      <c r="C5" s="20" t="s">
        <v>80</v>
      </c>
      <c r="D5" s="3" t="s">
        <v>16</v>
      </c>
      <c r="E5" s="30" t="s">
        <v>323</v>
      </c>
      <c r="F5" s="42">
        <f>+Timings!C103</f>
        <v>1.4134374999999999E-2</v>
      </c>
      <c r="G5" s="49" t="s">
        <v>324</v>
      </c>
      <c r="H5" s="50">
        <f>+Timings!D103-F5</f>
        <v>1.3771990740740739E-2</v>
      </c>
      <c r="I5" s="67" t="s">
        <v>325</v>
      </c>
      <c r="J5" s="57">
        <f>+Timings!E103-H5-F5</f>
        <v>1.3451620370370376E-2</v>
      </c>
      <c r="K5" s="32">
        <f>+Timings!E103</f>
        <v>4.1357986111111113E-2</v>
      </c>
      <c r="L5"/>
    </row>
    <row r="6" spans="1:13" x14ac:dyDescent="0.25">
      <c r="A6" s="3" t="s">
        <v>4</v>
      </c>
      <c r="B6" s="24">
        <v>100</v>
      </c>
      <c r="C6" s="20" t="s">
        <v>78</v>
      </c>
      <c r="D6" s="3" t="s">
        <v>16</v>
      </c>
      <c r="E6" s="30" t="s">
        <v>193</v>
      </c>
      <c r="F6" s="42">
        <f>+Timings!C101</f>
        <v>1.3299652777777777E-2</v>
      </c>
      <c r="G6" s="49" t="s">
        <v>194</v>
      </c>
      <c r="H6" s="50">
        <f>+Timings!D101-F6</f>
        <v>1.4344791666666667E-2</v>
      </c>
      <c r="I6" s="67" t="s">
        <v>195</v>
      </c>
      <c r="J6" s="57">
        <f>+Timings!E101-H6-F6</f>
        <v>1.4478125E-2</v>
      </c>
      <c r="K6" s="32">
        <f>+Timings!E101</f>
        <v>4.2122569444444445E-2</v>
      </c>
      <c r="L6"/>
    </row>
    <row r="7" spans="1:13" x14ac:dyDescent="0.25">
      <c r="A7" s="3" t="s">
        <v>5</v>
      </c>
      <c r="B7" s="24">
        <v>120</v>
      </c>
      <c r="C7" s="20" t="s">
        <v>80</v>
      </c>
      <c r="D7" s="3" t="s">
        <v>17</v>
      </c>
      <c r="E7" s="30" t="s">
        <v>346</v>
      </c>
      <c r="F7" s="42">
        <f>+Timings!C121</f>
        <v>1.3837384259259259E-2</v>
      </c>
      <c r="G7" s="49" t="s">
        <v>347</v>
      </c>
      <c r="H7" s="50">
        <f>+Timings!D121-F7</f>
        <v>1.5340972222222219E-2</v>
      </c>
      <c r="I7" s="67" t="s">
        <v>348</v>
      </c>
      <c r="J7" s="57">
        <f>+Timings!E121-H7-F7</f>
        <v>1.3603587962962961E-2</v>
      </c>
      <c r="K7" s="32">
        <f>+Timings!E121</f>
        <v>4.2781944444444442E-2</v>
      </c>
      <c r="L7"/>
    </row>
    <row r="8" spans="1:13" x14ac:dyDescent="0.25">
      <c r="A8" s="3" t="s">
        <v>6</v>
      </c>
      <c r="B8" s="24">
        <v>106</v>
      </c>
      <c r="C8" s="20" t="s">
        <v>82</v>
      </c>
      <c r="D8" s="3" t="s">
        <v>16</v>
      </c>
      <c r="E8" s="30" t="s">
        <v>282</v>
      </c>
      <c r="F8" s="42">
        <f>+Timings!C107</f>
        <v>1.4040856481481482E-2</v>
      </c>
      <c r="G8" s="49" t="s">
        <v>283</v>
      </c>
      <c r="H8" s="50">
        <f>+Timings!D107-F8</f>
        <v>1.4723611111111109E-2</v>
      </c>
      <c r="I8" s="67" t="s">
        <v>284</v>
      </c>
      <c r="J8" s="57">
        <f>+Timings!E107-H8-F8</f>
        <v>1.4239583333333335E-2</v>
      </c>
      <c r="K8" s="32">
        <f>+Timings!E107</f>
        <v>4.3004050925925928E-2</v>
      </c>
      <c r="L8"/>
    </row>
    <row r="9" spans="1:13" x14ac:dyDescent="0.25">
      <c r="A9" s="3" t="s">
        <v>7</v>
      </c>
      <c r="B9" s="24">
        <v>103</v>
      </c>
      <c r="C9" s="20" t="s">
        <v>80</v>
      </c>
      <c r="D9" s="3" t="s">
        <v>16</v>
      </c>
      <c r="E9" s="30" t="s">
        <v>326</v>
      </c>
      <c r="F9" s="42">
        <f>+Timings!C104</f>
        <v>1.4758680555555556E-2</v>
      </c>
      <c r="G9" s="49" t="s">
        <v>327</v>
      </c>
      <c r="H9" s="50">
        <f>+Timings!D104-F9</f>
        <v>1.5780439814814817E-2</v>
      </c>
      <c r="I9" s="67" t="s">
        <v>328</v>
      </c>
      <c r="J9" s="57">
        <f>+Timings!E104-H9-F9</f>
        <v>1.4407986111111108E-2</v>
      </c>
      <c r="K9" s="32">
        <f>+Timings!E104</f>
        <v>4.494710648148148E-2</v>
      </c>
      <c r="L9"/>
    </row>
    <row r="10" spans="1:13" x14ac:dyDescent="0.25">
      <c r="A10" s="3" t="s">
        <v>8</v>
      </c>
      <c r="B10" s="24">
        <v>90</v>
      </c>
      <c r="C10" s="20" t="s">
        <v>58</v>
      </c>
      <c r="D10" s="3" t="s">
        <v>16</v>
      </c>
      <c r="E10" s="30" t="s">
        <v>234</v>
      </c>
      <c r="F10" s="42">
        <f>+Timings!C91</f>
        <v>1.4473379629629628E-2</v>
      </c>
      <c r="G10" s="49" t="s">
        <v>235</v>
      </c>
      <c r="H10" s="50">
        <f>+Timings!D91-F10</f>
        <v>1.5020601851851854E-2</v>
      </c>
      <c r="I10" s="67" t="s">
        <v>236</v>
      </c>
      <c r="J10" s="57">
        <f>+Timings!E91-H10-F10</f>
        <v>1.5831944444444447E-2</v>
      </c>
      <c r="K10" s="32">
        <f>+Timings!E91</f>
        <v>4.5325925925925929E-2</v>
      </c>
      <c r="L10"/>
    </row>
    <row r="11" spans="1:13" x14ac:dyDescent="0.25">
      <c r="A11" s="3" t="s">
        <v>9</v>
      </c>
      <c r="B11" s="24">
        <v>127</v>
      </c>
      <c r="C11" s="20" t="s">
        <v>80</v>
      </c>
      <c r="D11" s="3" t="s">
        <v>18</v>
      </c>
      <c r="E11" s="30" t="s">
        <v>367</v>
      </c>
      <c r="F11" s="42">
        <f>+Timings!C128</f>
        <v>1.4239583333333333E-2</v>
      </c>
      <c r="G11" s="49" t="s">
        <v>368</v>
      </c>
      <c r="H11" s="50">
        <f>+Timings!D128-F11</f>
        <v>1.5750115740740742E-2</v>
      </c>
      <c r="I11" s="67" t="s">
        <v>369</v>
      </c>
      <c r="J11" s="57">
        <f>+Timings!E128-H11-F11</f>
        <v>1.5663541666666662E-2</v>
      </c>
      <c r="K11" s="32">
        <f>+Timings!E128</f>
        <v>4.5653240740740737E-2</v>
      </c>
      <c r="L11"/>
    </row>
    <row r="12" spans="1:13" x14ac:dyDescent="0.25">
      <c r="A12" s="3" t="s">
        <v>25</v>
      </c>
      <c r="B12" s="24">
        <v>85</v>
      </c>
      <c r="C12" s="20" t="s">
        <v>47</v>
      </c>
      <c r="D12" s="3" t="s">
        <v>16</v>
      </c>
      <c r="E12" s="30" t="s">
        <v>420</v>
      </c>
      <c r="F12" s="42">
        <f>+Timings!C86</f>
        <v>1.5109375000000001E-2</v>
      </c>
      <c r="G12" s="49" t="s">
        <v>421</v>
      </c>
      <c r="H12" s="50">
        <f>+Timings!D86-F12</f>
        <v>1.5808564814814813E-2</v>
      </c>
      <c r="I12" s="67" t="s">
        <v>422</v>
      </c>
      <c r="J12" s="57">
        <f>+Timings!E86-H12-F12</f>
        <v>1.4887268518518525E-2</v>
      </c>
      <c r="K12" s="32">
        <f>+Timings!E86</f>
        <v>4.580520833333334E-2</v>
      </c>
      <c r="L12"/>
    </row>
    <row r="13" spans="1:13" x14ac:dyDescent="0.25">
      <c r="A13" s="3" t="s">
        <v>26</v>
      </c>
      <c r="B13" s="24">
        <v>104</v>
      </c>
      <c r="C13" s="20" t="s">
        <v>80</v>
      </c>
      <c r="D13" s="3" t="s">
        <v>16</v>
      </c>
      <c r="E13" s="30" t="s">
        <v>329</v>
      </c>
      <c r="F13" s="42">
        <f>+Timings!C105</f>
        <v>1.4688541666666666E-2</v>
      </c>
      <c r="G13" s="49" t="s">
        <v>330</v>
      </c>
      <c r="H13" s="50">
        <f>+Timings!D105-F13</f>
        <v>1.5382986111111111E-2</v>
      </c>
      <c r="I13" s="67" t="s">
        <v>331</v>
      </c>
      <c r="J13" s="57">
        <f>+Timings!E105-H13-F13</f>
        <v>1.5785185185185183E-2</v>
      </c>
      <c r="K13" s="32">
        <f>+Timings!E105</f>
        <v>4.585671296296296E-2</v>
      </c>
      <c r="L13"/>
    </row>
    <row r="14" spans="1:13" x14ac:dyDescent="0.25">
      <c r="A14" s="3" t="s">
        <v>27</v>
      </c>
      <c r="B14" s="24">
        <v>121</v>
      </c>
      <c r="C14" s="20" t="s">
        <v>80</v>
      </c>
      <c r="D14" s="3" t="s">
        <v>17</v>
      </c>
      <c r="E14" s="30" t="s">
        <v>349</v>
      </c>
      <c r="F14" s="42">
        <f>+Timings!C122</f>
        <v>1.5663541666666666E-2</v>
      </c>
      <c r="G14" s="49" t="s">
        <v>350</v>
      </c>
      <c r="H14" s="50">
        <f>+Timings!D122-F14</f>
        <v>1.5254398148148149E-2</v>
      </c>
      <c r="I14" s="67" t="s">
        <v>351</v>
      </c>
      <c r="J14" s="57">
        <f>+Timings!E122-H14-F14</f>
        <v>1.5371296296296289E-2</v>
      </c>
      <c r="K14" s="32">
        <f>+Timings!E122</f>
        <v>4.6289236111111104E-2</v>
      </c>
      <c r="L14"/>
    </row>
    <row r="15" spans="1:13" x14ac:dyDescent="0.25">
      <c r="A15" s="3" t="s">
        <v>28</v>
      </c>
      <c r="B15" s="24">
        <v>108</v>
      </c>
      <c r="C15" s="20" t="s">
        <v>22</v>
      </c>
      <c r="D15" s="3" t="s">
        <v>17</v>
      </c>
      <c r="E15" s="30" t="s">
        <v>182</v>
      </c>
      <c r="F15" s="42">
        <f>+Timings!C109</f>
        <v>1.4676851851851852E-2</v>
      </c>
      <c r="G15" s="49" t="s">
        <v>183</v>
      </c>
      <c r="H15" s="50">
        <f>+Timings!D109-F15</f>
        <v>1.6065740740740742E-2</v>
      </c>
      <c r="I15" s="67" t="s">
        <v>184</v>
      </c>
      <c r="J15" s="57">
        <f>+Timings!E109-H15-F15</f>
        <v>1.5558333333333325E-2</v>
      </c>
      <c r="K15" s="32">
        <f>+Timings!E109</f>
        <v>4.6300925925925919E-2</v>
      </c>
      <c r="L15"/>
    </row>
    <row r="16" spans="1:13" x14ac:dyDescent="0.25">
      <c r="A16" s="3" t="s">
        <v>29</v>
      </c>
      <c r="B16" s="24">
        <v>86</v>
      </c>
      <c r="C16" s="20" t="s">
        <v>47</v>
      </c>
      <c r="D16" s="3" t="s">
        <v>16</v>
      </c>
      <c r="E16" s="30" t="s">
        <v>423</v>
      </c>
      <c r="F16" s="42">
        <f>+Timings!C87</f>
        <v>1.6474884259259259E-2</v>
      </c>
      <c r="G16" s="49" t="s">
        <v>424</v>
      </c>
      <c r="H16" s="50">
        <f>+Timings!D87-F16</f>
        <v>1.6374421296296297E-2</v>
      </c>
      <c r="I16" s="67" t="s">
        <v>425</v>
      </c>
      <c r="J16" s="57">
        <f>+Timings!E87-H16-F16</f>
        <v>1.4029166666666662E-2</v>
      </c>
      <c r="K16" s="32">
        <f>+Timings!E87</f>
        <v>4.6878472222222217E-2</v>
      </c>
      <c r="L16"/>
    </row>
    <row r="17" spans="1:12" x14ac:dyDescent="0.25">
      <c r="A17" s="3" t="s">
        <v>30</v>
      </c>
      <c r="B17" s="24">
        <v>109</v>
      </c>
      <c r="C17" s="20" t="s">
        <v>47</v>
      </c>
      <c r="D17" s="3" t="s">
        <v>17</v>
      </c>
      <c r="E17" s="30" t="s">
        <v>426</v>
      </c>
      <c r="F17" s="42">
        <f>+Timings!C110</f>
        <v>1.6100810185185187E-2</v>
      </c>
      <c r="G17" s="49" t="s">
        <v>427</v>
      </c>
      <c r="H17" s="50">
        <f>+Timings!D110-F17</f>
        <v>1.6229398148148153E-2</v>
      </c>
      <c r="I17" s="67" t="s">
        <v>428</v>
      </c>
      <c r="J17" s="57">
        <f>+Timings!E110-H17-F17</f>
        <v>1.5149189814814806E-2</v>
      </c>
      <c r="K17" s="32">
        <f>+Timings!E110</f>
        <v>4.7479398148148146E-2</v>
      </c>
      <c r="L17"/>
    </row>
    <row r="18" spans="1:12" x14ac:dyDescent="0.25">
      <c r="A18" s="3" t="s">
        <v>31</v>
      </c>
      <c r="B18" s="24">
        <v>97</v>
      </c>
      <c r="C18" s="20" t="s">
        <v>72</v>
      </c>
      <c r="D18" s="3" t="s">
        <v>16</v>
      </c>
      <c r="E18" s="30" t="s">
        <v>206</v>
      </c>
      <c r="F18" s="42">
        <f>+Timings!C98</f>
        <v>1.5967476851851851E-2</v>
      </c>
      <c r="G18" s="49" t="s">
        <v>480</v>
      </c>
      <c r="H18" s="50">
        <f>+Timings!D98-F18</f>
        <v>1.6245833333333338E-2</v>
      </c>
      <c r="I18" s="67" t="s">
        <v>481</v>
      </c>
      <c r="J18" s="57">
        <f>+Timings!E98-H18-F18</f>
        <v>1.5312847222222214E-2</v>
      </c>
      <c r="K18" s="32">
        <f>+Timings!E98</f>
        <v>4.7526157407407406E-2</v>
      </c>
      <c r="L18"/>
    </row>
    <row r="19" spans="1:12" x14ac:dyDescent="0.25">
      <c r="A19" s="3" t="s">
        <v>32</v>
      </c>
      <c r="B19" s="24">
        <v>105</v>
      </c>
      <c r="C19" s="20" t="s">
        <v>80</v>
      </c>
      <c r="D19" s="3" t="s">
        <v>16</v>
      </c>
      <c r="E19" s="30" t="s">
        <v>332</v>
      </c>
      <c r="F19" s="42">
        <f>+Timings!C106</f>
        <v>1.5640162037037036E-2</v>
      </c>
      <c r="G19" s="49" t="s">
        <v>333</v>
      </c>
      <c r="H19" s="50">
        <f>+Timings!D106-F19</f>
        <v>1.5090740740740741E-2</v>
      </c>
      <c r="I19" s="67" t="s">
        <v>334</v>
      </c>
      <c r="J19" s="57">
        <f>+Timings!E106-H19-F19</f>
        <v>1.6830324074074077E-2</v>
      </c>
      <c r="K19" s="32">
        <f>+Timings!E106</f>
        <v>4.7561226851851851E-2</v>
      </c>
      <c r="L19"/>
    </row>
    <row r="20" spans="1:12" x14ac:dyDescent="0.25">
      <c r="A20" s="3" t="s">
        <v>33</v>
      </c>
      <c r="B20" s="24">
        <v>101</v>
      </c>
      <c r="C20" s="20" t="s">
        <v>78</v>
      </c>
      <c r="D20" s="3" t="s">
        <v>16</v>
      </c>
      <c r="E20" s="30" t="s">
        <v>196</v>
      </c>
      <c r="F20" s="42">
        <f>+Timings!C102</f>
        <v>1.4887268518518517E-2</v>
      </c>
      <c r="G20" s="49" t="s">
        <v>197</v>
      </c>
      <c r="H20" s="50">
        <f>+Timings!D102-F20</f>
        <v>1.6923842592592594E-2</v>
      </c>
      <c r="I20" s="67" t="s">
        <v>198</v>
      </c>
      <c r="J20" s="57">
        <f>+Timings!E102-H20-F20</f>
        <v>1.5913773148148146E-2</v>
      </c>
      <c r="K20" s="32">
        <f>+Timings!E102</f>
        <v>4.7724884259259255E-2</v>
      </c>
      <c r="L20"/>
    </row>
    <row r="21" spans="1:12" x14ac:dyDescent="0.25">
      <c r="A21" s="3" t="s">
        <v>34</v>
      </c>
      <c r="B21" s="24">
        <v>96</v>
      </c>
      <c r="C21" s="20" t="s">
        <v>71</v>
      </c>
      <c r="D21" s="3" t="s">
        <v>16</v>
      </c>
      <c r="E21" s="30" t="s">
        <v>510</v>
      </c>
      <c r="F21" s="42">
        <f>+Timings!C97</f>
        <v>1.5967476851851851E-2</v>
      </c>
      <c r="G21" s="49" t="s">
        <v>511</v>
      </c>
      <c r="H21" s="50">
        <f>+Timings!D97-F21</f>
        <v>1.6351041666666667E-2</v>
      </c>
      <c r="I21" s="67" t="s">
        <v>512</v>
      </c>
      <c r="J21" s="57">
        <f>+Timings!E97-H21-F21</f>
        <v>1.5593402777777775E-2</v>
      </c>
      <c r="K21" s="32">
        <f>+Timings!E97</f>
        <v>4.7911921296296296E-2</v>
      </c>
      <c r="L21"/>
    </row>
    <row r="22" spans="1:12" x14ac:dyDescent="0.25">
      <c r="A22" s="3" t="s">
        <v>40</v>
      </c>
      <c r="B22" s="24">
        <v>122</v>
      </c>
      <c r="C22" s="20" t="s">
        <v>47</v>
      </c>
      <c r="D22" s="3" t="s">
        <v>18</v>
      </c>
      <c r="E22" s="30" t="s">
        <v>429</v>
      </c>
      <c r="F22" s="42">
        <f>+Timings!C123</f>
        <v>1.5273032407407407E-2</v>
      </c>
      <c r="G22" s="49" t="s">
        <v>430</v>
      </c>
      <c r="H22" s="50">
        <f>+Timings!D123-F22</f>
        <v>1.6905208333333331E-2</v>
      </c>
      <c r="I22" s="67" t="s">
        <v>500</v>
      </c>
      <c r="J22" s="57">
        <f>+Timings!E123-H22-F22</f>
        <v>1.6690046296296307E-2</v>
      </c>
      <c r="K22" s="32">
        <f>+Timings!E123</f>
        <v>4.8868287037037043E-2</v>
      </c>
      <c r="L22"/>
    </row>
    <row r="23" spans="1:12" x14ac:dyDescent="0.25">
      <c r="A23" s="3" t="s">
        <v>41</v>
      </c>
      <c r="B23" s="24">
        <v>91</v>
      </c>
      <c r="C23" s="20" t="s">
        <v>58</v>
      </c>
      <c r="D23" s="3" t="s">
        <v>16</v>
      </c>
      <c r="E23" s="30" t="s">
        <v>237</v>
      </c>
      <c r="F23" s="42">
        <f>+Timings!C92</f>
        <v>1.5944097222222221E-2</v>
      </c>
      <c r="G23" s="49" t="s">
        <v>238</v>
      </c>
      <c r="H23" s="50">
        <f>+Timings!D92-F23</f>
        <v>1.6666666666666666E-2</v>
      </c>
      <c r="I23" s="67" t="s">
        <v>239</v>
      </c>
      <c r="J23" s="57">
        <f>+Timings!E92-H23-F23</f>
        <v>1.7400925925925927E-2</v>
      </c>
      <c r="K23" s="32">
        <f>+Timings!E92</f>
        <v>5.0011689814814818E-2</v>
      </c>
      <c r="L23"/>
    </row>
    <row r="24" spans="1:12" x14ac:dyDescent="0.25">
      <c r="A24" s="3" t="s">
        <v>91</v>
      </c>
      <c r="B24" s="24">
        <v>88</v>
      </c>
      <c r="C24" s="20" t="s">
        <v>54</v>
      </c>
      <c r="D24" s="3" t="s">
        <v>16</v>
      </c>
      <c r="E24" s="30" t="s">
        <v>173</v>
      </c>
      <c r="F24" s="42">
        <f>+Timings!C89</f>
        <v>1.5167824074074071E-2</v>
      </c>
      <c r="G24" s="49" t="s">
        <v>174</v>
      </c>
      <c r="H24" s="50">
        <f>+Timings!D89-F24</f>
        <v>1.8340856481481482E-2</v>
      </c>
      <c r="I24" s="67" t="s">
        <v>175</v>
      </c>
      <c r="J24" s="57">
        <f>+Timings!E89-H24-F24</f>
        <v>1.7064120370370368E-2</v>
      </c>
      <c r="K24" s="32">
        <f>+Timings!E89</f>
        <v>5.057280092592592E-2</v>
      </c>
    </row>
    <row r="25" spans="1:12" x14ac:dyDescent="0.25">
      <c r="A25" s="3" t="s">
        <v>92</v>
      </c>
      <c r="B25" s="24">
        <v>116</v>
      </c>
      <c r="C25" s="20" t="s">
        <v>71</v>
      </c>
      <c r="D25" s="3" t="s">
        <v>16</v>
      </c>
      <c r="E25" s="30" t="s">
        <v>507</v>
      </c>
      <c r="F25" s="42">
        <f>+Timings!C117</f>
        <v>1.7676736111111112E-2</v>
      </c>
      <c r="G25" s="49" t="s">
        <v>508</v>
      </c>
      <c r="H25" s="50">
        <f>+Timings!D117-F25</f>
        <v>1.6690046296296293E-2</v>
      </c>
      <c r="I25" s="67" t="s">
        <v>509</v>
      </c>
      <c r="J25" s="57">
        <f>+Timings!E117-H25-F25</f>
        <v>1.6678356481481485E-2</v>
      </c>
      <c r="K25" s="32">
        <f>+Timings!E117</f>
        <v>5.104513888888889E-2</v>
      </c>
    </row>
    <row r="26" spans="1:12" x14ac:dyDescent="0.25">
      <c r="A26" s="3" t="s">
        <v>93</v>
      </c>
      <c r="B26" s="24">
        <v>94</v>
      </c>
      <c r="C26" s="20" t="s">
        <v>61</v>
      </c>
      <c r="D26" s="3" t="s">
        <v>16</v>
      </c>
      <c r="E26" s="30" t="s">
        <v>135</v>
      </c>
      <c r="F26" s="42">
        <f>+Timings!C95</f>
        <v>1.5995601851851851E-2</v>
      </c>
      <c r="G26" s="49" t="s">
        <v>136</v>
      </c>
      <c r="H26" s="50">
        <f>+Timings!D95-F26</f>
        <v>1.8429629629629629E-2</v>
      </c>
      <c r="I26" s="67" t="s">
        <v>137</v>
      </c>
      <c r="J26" s="57">
        <f>+Timings!E95-H26-F26</f>
        <v>1.6654976851851848E-2</v>
      </c>
      <c r="K26" s="32">
        <f>+Timings!E95</f>
        <v>5.1080208333333328E-2</v>
      </c>
    </row>
    <row r="27" spans="1:12" x14ac:dyDescent="0.25">
      <c r="A27" s="3" t="s">
        <v>94</v>
      </c>
      <c r="B27" s="24">
        <v>119</v>
      </c>
      <c r="C27" s="20" t="s">
        <v>80</v>
      </c>
      <c r="D27" s="3" t="s">
        <v>16</v>
      </c>
      <c r="E27" s="30" t="s">
        <v>352</v>
      </c>
      <c r="F27" s="42">
        <f>+Timings!C120</f>
        <v>1.7216087962962961E-2</v>
      </c>
      <c r="G27" s="49" t="s">
        <v>353</v>
      </c>
      <c r="H27" s="50">
        <f>+Timings!D120-F27</f>
        <v>1.6795254629629632E-2</v>
      </c>
      <c r="I27" s="67" t="s">
        <v>354</v>
      </c>
      <c r="J27" s="57">
        <f>+Timings!E120-H27-F27</f>
        <v>1.7127314814814821E-2</v>
      </c>
      <c r="K27" s="32">
        <f>+Timings!E120</f>
        <v>5.113865740740741E-2</v>
      </c>
    </row>
    <row r="28" spans="1:12" x14ac:dyDescent="0.25">
      <c r="A28" s="3" t="s">
        <v>95</v>
      </c>
      <c r="B28" s="24">
        <v>93</v>
      </c>
      <c r="C28" s="20" t="s">
        <v>61</v>
      </c>
      <c r="D28" s="3" t="s">
        <v>16</v>
      </c>
      <c r="E28" s="30" t="s">
        <v>132</v>
      </c>
      <c r="F28" s="42">
        <f>+Timings!C94</f>
        <v>1.5027546296296296E-2</v>
      </c>
      <c r="G28" s="49" t="s">
        <v>133</v>
      </c>
      <c r="H28" s="50">
        <f>+Timings!D94-F28</f>
        <v>1.9986921296296298E-2</v>
      </c>
      <c r="I28" s="67" t="s">
        <v>134</v>
      </c>
      <c r="J28" s="57">
        <f>+Timings!E94-H28-F28</f>
        <v>1.6346296296296296E-2</v>
      </c>
      <c r="K28" s="32">
        <f>+Timings!E94</f>
        <v>5.136076388888889E-2</v>
      </c>
    </row>
    <row r="29" spans="1:12" x14ac:dyDescent="0.25">
      <c r="A29" s="3" t="s">
        <v>96</v>
      </c>
      <c r="B29" s="24">
        <v>125</v>
      </c>
      <c r="C29" s="20" t="s">
        <v>71</v>
      </c>
      <c r="D29" s="3" t="s">
        <v>18</v>
      </c>
      <c r="E29" s="30" t="s">
        <v>504</v>
      </c>
      <c r="F29" s="42">
        <f>+Timings!C126</f>
        <v>1.5721990740740741E-2</v>
      </c>
      <c r="G29" s="49" t="s">
        <v>505</v>
      </c>
      <c r="H29" s="50">
        <f>+Timings!D126-F29</f>
        <v>1.6951967592592588E-2</v>
      </c>
      <c r="I29" s="67" t="s">
        <v>506</v>
      </c>
      <c r="J29" s="57">
        <f>+Timings!E126-H29-F29</f>
        <v>1.9053935185185191E-2</v>
      </c>
      <c r="K29" s="32">
        <f>+Timings!E126</f>
        <v>5.1727893518518524E-2</v>
      </c>
    </row>
    <row r="30" spans="1:12" x14ac:dyDescent="0.25">
      <c r="A30" s="3" t="s">
        <v>97</v>
      </c>
      <c r="B30" s="24">
        <v>98</v>
      </c>
      <c r="C30" s="20" t="s">
        <v>75</v>
      </c>
      <c r="D30" s="3" t="s">
        <v>16</v>
      </c>
      <c r="E30" s="30" t="s">
        <v>210</v>
      </c>
      <c r="F30" s="42">
        <f>+Timings!C99</f>
        <v>1.7204398148148149E-2</v>
      </c>
      <c r="G30" s="49" t="s">
        <v>211</v>
      </c>
      <c r="H30" s="50">
        <f>+Timings!D99-F30</f>
        <v>1.8102314814814814E-2</v>
      </c>
      <c r="I30" s="67" t="s">
        <v>212</v>
      </c>
      <c r="J30" s="57">
        <f>+Timings!E99-H30-F30</f>
        <v>1.6596527777777779E-2</v>
      </c>
      <c r="K30" s="32">
        <f>+Timings!E99</f>
        <v>5.1903240740740743E-2</v>
      </c>
    </row>
    <row r="31" spans="1:12" x14ac:dyDescent="0.25">
      <c r="A31" s="3" t="s">
        <v>98</v>
      </c>
      <c r="B31" s="24">
        <v>115</v>
      </c>
      <c r="C31" s="20" t="s">
        <v>65</v>
      </c>
      <c r="D31" s="3" t="s">
        <v>17</v>
      </c>
      <c r="E31" s="30" t="s">
        <v>898</v>
      </c>
      <c r="F31" s="42">
        <f>+Timings!C116</f>
        <v>1.7087500000000002E-2</v>
      </c>
      <c r="G31" s="49" t="s">
        <v>386</v>
      </c>
      <c r="H31" s="50">
        <f>+Timings!D116-F31</f>
        <v>1.7915277777777776E-2</v>
      </c>
      <c r="I31" s="67" t="s">
        <v>387</v>
      </c>
      <c r="J31" s="57">
        <f>+Timings!E116-H31-F31</f>
        <v>1.7267592592592602E-2</v>
      </c>
      <c r="K31" s="32">
        <f>+Timings!E116</f>
        <v>5.2270370370370377E-2</v>
      </c>
    </row>
    <row r="32" spans="1:12" x14ac:dyDescent="0.25">
      <c r="A32" s="3" t="s">
        <v>99</v>
      </c>
      <c r="B32" s="24">
        <v>113</v>
      </c>
      <c r="C32" s="20" t="s">
        <v>61</v>
      </c>
      <c r="D32" s="3" t="s">
        <v>17</v>
      </c>
      <c r="E32" s="30" t="s">
        <v>138</v>
      </c>
      <c r="F32" s="42">
        <f>+Timings!C114</f>
        <v>1.8983796296296294E-2</v>
      </c>
      <c r="G32" s="49" t="s">
        <v>159</v>
      </c>
      <c r="H32" s="50">
        <f>+Timings!D114-F32</f>
        <v>1.6806944444444447E-2</v>
      </c>
      <c r="I32" s="67" t="s">
        <v>139</v>
      </c>
      <c r="J32" s="57">
        <f>+Timings!E114-H32-F32</f>
        <v>1.7290972222222225E-2</v>
      </c>
      <c r="K32" s="32">
        <f>+Timings!E114</f>
        <v>5.3081712962962962E-2</v>
      </c>
    </row>
    <row r="33" spans="1:11" customFormat="1" x14ac:dyDescent="0.25">
      <c r="A33" s="3" t="s">
        <v>100</v>
      </c>
      <c r="B33" s="24">
        <v>111</v>
      </c>
      <c r="C33" s="20" t="s">
        <v>54</v>
      </c>
      <c r="D33" s="3" t="s">
        <v>17</v>
      </c>
      <c r="E33" s="30" t="s">
        <v>181</v>
      </c>
      <c r="F33" s="42">
        <f>+Timings!C112</f>
        <v>1.7227777777777776E-2</v>
      </c>
      <c r="G33" s="49" t="s">
        <v>177</v>
      </c>
      <c r="H33" s="50">
        <f>+Timings!D112-F33</f>
        <v>1.821226851851852E-2</v>
      </c>
      <c r="I33" s="67" t="s">
        <v>178</v>
      </c>
      <c r="J33" s="57">
        <f>+Timings!E112-H33-F33</f>
        <v>1.7653356481481471E-2</v>
      </c>
      <c r="K33" s="32">
        <f>+Timings!E112</f>
        <v>5.3093402777777771E-2</v>
      </c>
    </row>
    <row r="34" spans="1:11" customFormat="1" x14ac:dyDescent="0.25">
      <c r="A34" s="3" t="s">
        <v>101</v>
      </c>
      <c r="B34" s="24">
        <v>107</v>
      </c>
      <c r="C34" s="20" t="s">
        <v>82</v>
      </c>
      <c r="D34" s="3" t="s">
        <v>16</v>
      </c>
      <c r="E34" s="30" t="s">
        <v>285</v>
      </c>
      <c r="F34" s="42">
        <f>+Timings!C108</f>
        <v>1.757152777777778E-2</v>
      </c>
      <c r="G34" s="49" t="s">
        <v>286</v>
      </c>
      <c r="H34" s="50">
        <f>+Timings!D108-F34</f>
        <v>1.9018865740740739E-2</v>
      </c>
      <c r="I34" s="67" t="s">
        <v>478</v>
      </c>
      <c r="J34" s="57">
        <f>+Timings!E108-H34-F34</f>
        <v>1.6998726851851855E-2</v>
      </c>
      <c r="K34" s="32">
        <f>+Timings!E108</f>
        <v>5.358912037037037E-2</v>
      </c>
    </row>
    <row r="35" spans="1:11" customFormat="1" x14ac:dyDescent="0.25">
      <c r="A35" s="3" t="s">
        <v>102</v>
      </c>
      <c r="B35" s="24">
        <v>112</v>
      </c>
      <c r="C35" s="22" t="s">
        <v>167</v>
      </c>
      <c r="D35" s="21" t="s">
        <v>17</v>
      </c>
      <c r="E35" s="30" t="s">
        <v>179</v>
      </c>
      <c r="F35" s="42">
        <f>+Timings!C113</f>
        <v>1.9007175925925927E-2</v>
      </c>
      <c r="G35" s="49" t="s">
        <v>180</v>
      </c>
      <c r="H35" s="50">
        <f>+Timings!D113-F35</f>
        <v>1.7185763888888886E-2</v>
      </c>
      <c r="I35" s="67" t="s">
        <v>181</v>
      </c>
      <c r="J35" s="57">
        <f>+Timings!E113-H35-F35</f>
        <v>1.7536458333333338E-2</v>
      </c>
      <c r="K35" s="43">
        <f>+Timings!E113</f>
        <v>5.3729398148148151E-2</v>
      </c>
    </row>
    <row r="36" spans="1:11" customFormat="1" x14ac:dyDescent="0.25">
      <c r="A36" s="3" t="s">
        <v>103</v>
      </c>
      <c r="B36" s="24">
        <v>123</v>
      </c>
      <c r="C36" s="20" t="s">
        <v>60</v>
      </c>
      <c r="D36" s="3" t="s">
        <v>18</v>
      </c>
      <c r="E36" s="30" t="s">
        <v>383</v>
      </c>
      <c r="F36" s="42">
        <f>+Timings!C124</f>
        <v>1.7501388888888889E-2</v>
      </c>
      <c r="G36" s="49" t="s">
        <v>384</v>
      </c>
      <c r="H36" s="50">
        <f>+Timings!D124-F36</f>
        <v>1.8032175925925927E-2</v>
      </c>
      <c r="I36" s="67" t="s">
        <v>385</v>
      </c>
      <c r="J36" s="57">
        <f>+Timings!E124-H36-F36</f>
        <v>1.889027777777778E-2</v>
      </c>
      <c r="K36" s="32">
        <f>+Timings!E124</f>
        <v>5.4423842592592593E-2</v>
      </c>
    </row>
    <row r="37" spans="1:11" customFormat="1" hidden="1" x14ac:dyDescent="0.25">
      <c r="A37" s="3" t="s">
        <v>104</v>
      </c>
      <c r="B37" s="24">
        <v>118</v>
      </c>
      <c r="C37" s="20"/>
      <c r="D37" s="3"/>
      <c r="E37" s="30"/>
      <c r="F37" s="42" t="e">
        <f>+Timings!C119</f>
        <v>#VALUE!</v>
      </c>
      <c r="G37" s="49"/>
      <c r="H37" s="50" t="e">
        <f>+Timings!D119-F37</f>
        <v>#VALUE!</v>
      </c>
      <c r="I37" s="67"/>
      <c r="J37" s="57" t="e">
        <f>+Timings!E119-H37-F37</f>
        <v>#VALUE!</v>
      </c>
      <c r="K37" s="32" t="e">
        <f>+Timings!E119</f>
        <v>#VALUE!</v>
      </c>
    </row>
    <row r="38" spans="1:11" customFormat="1" x14ac:dyDescent="0.25">
      <c r="A38" s="3" t="s">
        <v>104</v>
      </c>
      <c r="B38" s="24">
        <v>89</v>
      </c>
      <c r="C38" s="22" t="s">
        <v>167</v>
      </c>
      <c r="D38" s="21" t="s">
        <v>16</v>
      </c>
      <c r="E38" s="30" t="s">
        <v>176</v>
      </c>
      <c r="F38" s="42">
        <f>+Timings!C90</f>
        <v>1.8698495370370372E-2</v>
      </c>
      <c r="G38" s="49" t="s">
        <v>479</v>
      </c>
      <c r="H38" s="50">
        <f>+Timings!D90-F38</f>
        <v>1.9881712962962959E-2</v>
      </c>
      <c r="I38" s="67" t="s">
        <v>173</v>
      </c>
      <c r="J38" s="57">
        <f>+Timings!E90-H38-F38</f>
        <v>1.6479629629629632E-2</v>
      </c>
      <c r="K38" s="43">
        <f>+Timings!E90</f>
        <v>5.5059837962962967E-2</v>
      </c>
    </row>
    <row r="39" spans="1:11" customFormat="1" x14ac:dyDescent="0.25">
      <c r="A39" s="3" t="s">
        <v>105</v>
      </c>
      <c r="B39" s="24">
        <v>132</v>
      </c>
      <c r="C39" s="20" t="s">
        <v>47</v>
      </c>
      <c r="D39" s="3" t="s">
        <v>19</v>
      </c>
      <c r="E39" s="30" t="s">
        <v>431</v>
      </c>
      <c r="F39" s="42">
        <f>+Timings!C133</f>
        <v>2.0442824074074075E-2</v>
      </c>
      <c r="G39" s="49" t="s">
        <v>432</v>
      </c>
      <c r="H39" s="50">
        <f>+Timings!D133-F39</f>
        <v>1.8382870370370365E-2</v>
      </c>
      <c r="I39" s="67" t="s">
        <v>433</v>
      </c>
      <c r="J39" s="57">
        <f>+Timings!E133-H39-F39</f>
        <v>1.8090625000000003E-2</v>
      </c>
      <c r="K39" s="32">
        <f>+Timings!E133</f>
        <v>5.6916319444444446E-2</v>
      </c>
    </row>
    <row r="40" spans="1:11" customFormat="1" x14ac:dyDescent="0.25">
      <c r="A40" s="3" t="s">
        <v>106</v>
      </c>
      <c r="B40" s="24">
        <v>117</v>
      </c>
      <c r="C40" s="20" t="s">
        <v>75</v>
      </c>
      <c r="D40" s="3" t="s">
        <v>17</v>
      </c>
      <c r="E40" s="30" t="s">
        <v>213</v>
      </c>
      <c r="F40" s="42">
        <f>+Timings!C118</f>
        <v>1.7594907407407406E-2</v>
      </c>
      <c r="G40" s="49" t="s">
        <v>214</v>
      </c>
      <c r="H40" s="50">
        <f>+Timings!D118-F40</f>
        <v>1.8855208333333331E-2</v>
      </c>
      <c r="I40" s="67" t="s">
        <v>215</v>
      </c>
      <c r="J40" s="57">
        <f>+Timings!E118-H40-F40</f>
        <v>2.0809953703703706E-2</v>
      </c>
      <c r="K40" s="32">
        <f>+Timings!E118</f>
        <v>5.7260069444444443E-2</v>
      </c>
    </row>
    <row r="41" spans="1:11" customFormat="1" x14ac:dyDescent="0.25">
      <c r="A41" s="3" t="s">
        <v>107</v>
      </c>
      <c r="B41" s="24">
        <v>114</v>
      </c>
      <c r="C41" s="20" t="s">
        <v>61</v>
      </c>
      <c r="D41" s="3" t="s">
        <v>17</v>
      </c>
      <c r="E41" s="30" t="s">
        <v>140</v>
      </c>
      <c r="F41" s="42">
        <f>+Timings!C115</f>
        <v>1.7805324074074074E-2</v>
      </c>
      <c r="G41" s="49" t="s">
        <v>141</v>
      </c>
      <c r="H41" s="50">
        <f>+Timings!D115-F41</f>
        <v>1.7431250000000006E-2</v>
      </c>
      <c r="I41" s="67" t="s">
        <v>142</v>
      </c>
      <c r="J41" s="57">
        <f>+Timings!E115-H41-F41</f>
        <v>2.2035185185185175E-2</v>
      </c>
      <c r="K41" s="32">
        <f>+Timings!E115</f>
        <v>5.7271759259259258E-2</v>
      </c>
    </row>
    <row r="42" spans="1:11" customFormat="1" x14ac:dyDescent="0.25">
      <c r="A42" s="3" t="s">
        <v>108</v>
      </c>
      <c r="B42" s="24">
        <v>99</v>
      </c>
      <c r="C42" s="20" t="s">
        <v>77</v>
      </c>
      <c r="D42" s="3" t="s">
        <v>16</v>
      </c>
      <c r="E42" s="30" t="s">
        <v>475</v>
      </c>
      <c r="F42" s="42">
        <f>+Timings!C100</f>
        <v>2.4090393518518521E-2</v>
      </c>
      <c r="G42" s="49" t="s">
        <v>399</v>
      </c>
      <c r="H42" s="50">
        <f>+Timings!D100-F42</f>
        <v>1.759965277777778E-2</v>
      </c>
      <c r="I42" s="67" t="s">
        <v>400</v>
      </c>
      <c r="J42" s="57">
        <f>+Timings!E100-H42-F42</f>
        <v>1.5960532407407406E-2</v>
      </c>
      <c r="K42" s="32">
        <f>+Timings!E100</f>
        <v>5.7650578703703707E-2</v>
      </c>
    </row>
    <row r="43" spans="1:11" customFormat="1" x14ac:dyDescent="0.25">
      <c r="A43" s="3" t="s">
        <v>109</v>
      </c>
      <c r="B43" s="24">
        <v>131</v>
      </c>
      <c r="C43" s="20" t="s">
        <v>75</v>
      </c>
      <c r="D43" s="3" t="s">
        <v>19</v>
      </c>
      <c r="E43" s="30" t="s">
        <v>216</v>
      </c>
      <c r="F43" s="42">
        <f>+Timings!C132</f>
        <v>1.886689814814815E-2</v>
      </c>
      <c r="G43" s="49" t="s">
        <v>217</v>
      </c>
      <c r="H43" s="50">
        <f>+Timings!D132-F43</f>
        <v>1.8761689814814814E-2</v>
      </c>
      <c r="I43" s="67" t="s">
        <v>218</v>
      </c>
      <c r="J43" s="57">
        <f>+Timings!E132-H43-F43</f>
        <v>2.0255787037037027E-2</v>
      </c>
      <c r="K43" s="32">
        <f>+Timings!E132</f>
        <v>5.7884374999999995E-2</v>
      </c>
    </row>
    <row r="44" spans="1:11" customFormat="1" x14ac:dyDescent="0.25">
      <c r="A44" s="3" t="s">
        <v>110</v>
      </c>
      <c r="B44" s="24">
        <v>124</v>
      </c>
      <c r="C44" s="20" t="s">
        <v>61</v>
      </c>
      <c r="D44" s="3" t="s">
        <v>18</v>
      </c>
      <c r="E44" s="30" t="s">
        <v>489</v>
      </c>
      <c r="F44" s="42">
        <f>+Timings!C125</f>
        <v>1.9217592592592592E-2</v>
      </c>
      <c r="G44" s="49" t="s">
        <v>490</v>
      </c>
      <c r="H44" s="50">
        <f>+Timings!D125-F44</f>
        <v>1.791527777777778E-2</v>
      </c>
      <c r="I44" s="67" t="s">
        <v>143</v>
      </c>
      <c r="J44" s="57">
        <f>+Timings!E125-H44-F44</f>
        <v>2.0845023148148144E-2</v>
      </c>
      <c r="K44" s="32">
        <f>+Timings!E125</f>
        <v>5.7977893518518515E-2</v>
      </c>
    </row>
    <row r="45" spans="1:11" customFormat="1" x14ac:dyDescent="0.25">
      <c r="A45" s="3" t="s">
        <v>111</v>
      </c>
      <c r="B45" s="24">
        <v>87</v>
      </c>
      <c r="C45" s="20" t="s">
        <v>52</v>
      </c>
      <c r="D45" s="3" t="s">
        <v>16</v>
      </c>
      <c r="E45" s="30" t="s">
        <v>287</v>
      </c>
      <c r="F45" s="42">
        <f>+Timings!C88</f>
        <v>1.8394560185185187E-2</v>
      </c>
      <c r="G45" s="49" t="s">
        <v>288</v>
      </c>
      <c r="H45" s="50">
        <f>+Timings!D88-F45</f>
        <v>1.9916782407407404E-2</v>
      </c>
      <c r="I45" s="67" t="s">
        <v>289</v>
      </c>
      <c r="J45" s="57">
        <f>+Timings!E88-H45-F45</f>
        <v>1.9818518518518517E-2</v>
      </c>
      <c r="K45" s="32">
        <f>+Timings!E88</f>
        <v>5.8129861111111104E-2</v>
      </c>
    </row>
    <row r="46" spans="1:11" customFormat="1" x14ac:dyDescent="0.25">
      <c r="A46" s="3" t="s">
        <v>112</v>
      </c>
      <c r="B46" s="24">
        <v>126</v>
      </c>
      <c r="C46" s="20" t="s">
        <v>72</v>
      </c>
      <c r="D46" s="3" t="s">
        <v>18</v>
      </c>
      <c r="E46" s="30" t="s">
        <v>207</v>
      </c>
      <c r="F46" s="42">
        <f>+Timings!C127</f>
        <v>2.0641550925925924E-2</v>
      </c>
      <c r="G46" s="49" t="s">
        <v>208</v>
      </c>
      <c r="H46" s="50">
        <f>+Timings!D127-F46</f>
        <v>1.9694675925925925E-2</v>
      </c>
      <c r="I46" s="67" t="s">
        <v>209</v>
      </c>
      <c r="J46" s="57">
        <f>+Timings!E127-H46-F46</f>
        <v>1.9287731481481486E-2</v>
      </c>
      <c r="K46" s="32">
        <f>+Timings!E127</f>
        <v>5.9623958333333338E-2</v>
      </c>
    </row>
    <row r="47" spans="1:11" customFormat="1" x14ac:dyDescent="0.25">
      <c r="A47" s="3" t="s">
        <v>113</v>
      </c>
      <c r="B47" s="24">
        <v>92</v>
      </c>
      <c r="C47" s="20" t="s">
        <v>58</v>
      </c>
      <c r="D47" s="3" t="s">
        <v>16</v>
      </c>
      <c r="E47" s="30" t="s">
        <v>240</v>
      </c>
      <c r="F47" s="42">
        <f>+Timings!C93</f>
        <v>1.8651736111111112E-2</v>
      </c>
      <c r="G47" s="49" t="s">
        <v>241</v>
      </c>
      <c r="H47" s="50">
        <f>+Timings!D93-F47</f>
        <v>1.9175578703703702E-2</v>
      </c>
      <c r="I47" s="67" t="s">
        <v>242</v>
      </c>
      <c r="J47" s="57">
        <f>+Timings!E93-H47-F47</f>
        <v>2.2105324074074072E-2</v>
      </c>
      <c r="K47" s="32">
        <f>+Timings!E93</f>
        <v>5.9932638888888889E-2</v>
      </c>
    </row>
    <row r="48" spans="1:11" customFormat="1" x14ac:dyDescent="0.25">
      <c r="A48" s="3" t="s">
        <v>114</v>
      </c>
      <c r="B48" s="24">
        <v>110</v>
      </c>
      <c r="C48" s="20" t="s">
        <v>50</v>
      </c>
      <c r="D48" s="3" t="s">
        <v>17</v>
      </c>
      <c r="E48" s="30" t="s">
        <v>156</v>
      </c>
      <c r="F48" s="42">
        <f>+Timings!C111</f>
        <v>2.0419444444444445E-2</v>
      </c>
      <c r="G48" s="49" t="s">
        <v>157</v>
      </c>
      <c r="H48" s="50">
        <f>+Timings!D111-F48</f>
        <v>2.0693055555555558E-2</v>
      </c>
      <c r="I48" s="67" t="s">
        <v>158</v>
      </c>
      <c r="J48" s="57">
        <f>+Timings!E111-H48-F48</f>
        <v>1.9252662037037033E-2</v>
      </c>
      <c r="K48" s="32">
        <f>+Timings!E111</f>
        <v>6.0365162037037033E-2</v>
      </c>
    </row>
    <row r="49" spans="1:12" hidden="1" x14ac:dyDescent="0.25">
      <c r="A49" s="3" t="s">
        <v>116</v>
      </c>
      <c r="B49" s="24">
        <v>130</v>
      </c>
      <c r="C49" s="20" t="s">
        <v>80</v>
      </c>
      <c r="D49" s="3" t="s">
        <v>19</v>
      </c>
      <c r="E49" s="30"/>
      <c r="F49" s="42"/>
      <c r="G49" s="49"/>
      <c r="H49" s="50"/>
      <c r="I49" s="67"/>
      <c r="J49" s="57"/>
      <c r="K49" s="32"/>
      <c r="L49"/>
    </row>
    <row r="50" spans="1:12" x14ac:dyDescent="0.25">
      <c r="A50" s="3" t="s">
        <v>115</v>
      </c>
      <c r="B50" s="24">
        <v>133</v>
      </c>
      <c r="C50" s="20" t="s">
        <v>52</v>
      </c>
      <c r="D50" s="3" t="s">
        <v>19</v>
      </c>
      <c r="E50" s="30" t="s">
        <v>290</v>
      </c>
      <c r="F50" s="42">
        <f>+Timings!C134</f>
        <v>1.9900347222222222E-2</v>
      </c>
      <c r="G50" s="49" t="s">
        <v>291</v>
      </c>
      <c r="H50" s="50">
        <f>+Timings!D134-F50</f>
        <v>1.9526273148148147E-2</v>
      </c>
      <c r="I50" s="67" t="s">
        <v>292</v>
      </c>
      <c r="J50" s="57">
        <f>+Timings!E134-H50-F50</f>
        <v>2.1445949074074076E-2</v>
      </c>
      <c r="K50" s="32">
        <f>+Timings!E134</f>
        <v>6.0872569444444441E-2</v>
      </c>
      <c r="L50"/>
    </row>
    <row r="51" spans="1:12" x14ac:dyDescent="0.25">
      <c r="A51" s="3"/>
      <c r="B51" s="24">
        <v>128</v>
      </c>
      <c r="C51" s="20" t="s">
        <v>80</v>
      </c>
      <c r="D51" s="3" t="s">
        <v>18</v>
      </c>
      <c r="E51" s="30" t="s">
        <v>370</v>
      </c>
      <c r="F51" s="42">
        <f>+Timings!C129</f>
        <v>1.7192708333333334E-2</v>
      </c>
      <c r="G51" s="49" t="s">
        <v>371</v>
      </c>
      <c r="H51" s="50">
        <f>+Timings!D129-F51</f>
        <v>1.7478009259259256E-2</v>
      </c>
      <c r="I51" s="67"/>
      <c r="J51" s="57"/>
      <c r="K51" s="32"/>
      <c r="L51"/>
    </row>
    <row r="52" spans="1:12" x14ac:dyDescent="0.25">
      <c r="A52" s="3"/>
      <c r="B52" s="24">
        <v>129</v>
      </c>
      <c r="C52" s="20" t="s">
        <v>80</v>
      </c>
      <c r="D52" s="3" t="s">
        <v>18</v>
      </c>
      <c r="E52" s="30" t="s">
        <v>372</v>
      </c>
      <c r="F52" s="42">
        <f>+Timings!C130</f>
        <v>1.6806944444444447E-2</v>
      </c>
      <c r="G52" s="49"/>
      <c r="H52" s="50"/>
      <c r="I52" s="67"/>
      <c r="J52" s="57"/>
      <c r="K52" s="32"/>
      <c r="L52"/>
    </row>
    <row r="53" spans="1:12" ht="16.5" thickBot="1" x14ac:dyDescent="0.3">
      <c r="A53" s="9"/>
      <c r="B53" s="27"/>
      <c r="C53" s="9"/>
      <c r="D53" s="9"/>
      <c r="F53" s="9"/>
      <c r="G53" s="26"/>
      <c r="H53" s="9"/>
      <c r="I53" s="26"/>
      <c r="J53" s="9"/>
      <c r="K53" s="9"/>
      <c r="L53"/>
    </row>
    <row r="54" spans="1:12" ht="16.5" thickBot="1" x14ac:dyDescent="0.3">
      <c r="E54" s="69" t="s">
        <v>119</v>
      </c>
      <c r="F54" s="70" t="s">
        <v>897</v>
      </c>
      <c r="G54" s="71"/>
      <c r="H54" s="72">
        <v>17.399999999999999</v>
      </c>
    </row>
  </sheetData>
  <autoFilter ref="B3:K52">
    <filterColumn colId="0">
      <customFilters>
        <customFilter operator="notEqual" val=" "/>
      </customFilters>
    </filterColumn>
    <sortState ref="B4:K52">
      <sortCondition ref="K3:K52"/>
    </sortState>
  </autoFilter>
  <mergeCells count="1">
    <mergeCell ref="C1:L1"/>
  </mergeCells>
  <phoneticPr fontId="7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Entries (133)</vt:lpstr>
      <vt:lpstr>Timings</vt:lpstr>
      <vt:lpstr>Male Open Results (34)</vt:lpstr>
      <vt:lpstr>Male Vet Results (50)</vt:lpstr>
      <vt:lpstr>Female Results (49)</vt:lpstr>
      <vt:lpstr>'Female Results (49)'!Print_Area</vt:lpstr>
      <vt:lpstr>'Male Open Results (34)'!Print_Area</vt:lpstr>
      <vt:lpstr>'Male Vet Results (50)'!Print_Area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CHANDLER</dc:creator>
  <cp:lastModifiedBy>Martin</cp:lastModifiedBy>
  <cp:lastPrinted>2020-03-15T14:40:58Z</cp:lastPrinted>
  <dcterms:created xsi:type="dcterms:W3CDTF">2020-02-23T14:38:00Z</dcterms:created>
  <dcterms:modified xsi:type="dcterms:W3CDTF">2020-04-18T12:11:34Z</dcterms:modified>
</cp:coreProperties>
</file>